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в\питание\"/>
    </mc:Choice>
  </mc:AlternateContent>
  <bookViews>
    <workbookView xWindow="-120" yWindow="-120" windowWidth="29040" windowHeight="15840" tabRatio="784"/>
  </bookViews>
  <sheets>
    <sheet name="титульный лист" sheetId="2" r:id="rId1"/>
    <sheet name="1-2 день" sheetId="16" r:id="rId2"/>
    <sheet name="3-4 день" sheetId="4" r:id="rId3"/>
    <sheet name="5-6 день" sheetId="6" r:id="rId4"/>
    <sheet name="7-8 день" sheetId="8" r:id="rId5"/>
    <sheet name="9-10 день" sheetId="9" r:id="rId6"/>
    <sheet name="Ср. зн. ккал" sheetId="14" r:id="rId7"/>
    <sheet name="Исп. литер." sheetId="15" r:id="rId8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6" l="1"/>
  <c r="E26" i="16"/>
  <c r="D26" i="16"/>
  <c r="O25" i="16"/>
  <c r="N25" i="16"/>
  <c r="M25" i="16"/>
  <c r="L25" i="16"/>
  <c r="K25" i="16"/>
  <c r="G25" i="16"/>
  <c r="F25" i="16"/>
  <c r="E25" i="16"/>
  <c r="D25" i="16"/>
  <c r="C25" i="16"/>
  <c r="O15" i="16"/>
  <c r="O26" i="16" s="1"/>
  <c r="N15" i="16"/>
  <c r="N26" i="16" s="1"/>
  <c r="M15" i="16"/>
  <c r="M26" i="16" s="1"/>
  <c r="L15" i="16"/>
  <c r="L26" i="16" s="1"/>
  <c r="K15" i="16"/>
  <c r="G15" i="16"/>
  <c r="G26" i="16" s="1"/>
  <c r="F15" i="16"/>
  <c r="E15" i="16"/>
  <c r="D15" i="16"/>
  <c r="C24" i="9" l="1"/>
  <c r="C24" i="8"/>
  <c r="K15" i="4"/>
  <c r="C10" i="14" l="1"/>
  <c r="B10" i="14"/>
  <c r="B9" i="14"/>
  <c r="C9" i="14" s="1"/>
  <c r="D7" i="14"/>
  <c r="E7" i="14" s="1"/>
  <c r="B5" i="14"/>
  <c r="C5" i="14" s="1"/>
  <c r="O24" i="9"/>
  <c r="D14" i="14" s="1"/>
  <c r="E14" i="14" s="1"/>
  <c r="N24" i="9"/>
  <c r="M24" i="9"/>
  <c r="L24" i="9"/>
  <c r="K24" i="9"/>
  <c r="G24" i="9"/>
  <c r="F24" i="9"/>
  <c r="E24" i="9"/>
  <c r="D24" i="9"/>
  <c r="O15" i="9"/>
  <c r="B14" i="14" s="1"/>
  <c r="C14" i="14" s="1"/>
  <c r="N15" i="9"/>
  <c r="N25" i="9" s="1"/>
  <c r="M15" i="9"/>
  <c r="L15" i="9"/>
  <c r="K15" i="9"/>
  <c r="G15" i="9"/>
  <c r="B13" i="14" s="1"/>
  <c r="C13" i="14" s="1"/>
  <c r="F15" i="9"/>
  <c r="E15" i="9"/>
  <c r="D15" i="9"/>
  <c r="C15" i="9"/>
  <c r="O24" i="8"/>
  <c r="D12" i="14" s="1"/>
  <c r="E12" i="14" s="1"/>
  <c r="N24" i="8"/>
  <c r="M24" i="8"/>
  <c r="L24" i="8"/>
  <c r="K24" i="8"/>
  <c r="G24" i="8"/>
  <c r="D11" i="14" s="1"/>
  <c r="E11" i="14" s="1"/>
  <c r="F24" i="8"/>
  <c r="E24" i="8"/>
  <c r="D24" i="8"/>
  <c r="O15" i="8"/>
  <c r="N15" i="8"/>
  <c r="M15" i="8"/>
  <c r="L15" i="8"/>
  <c r="K15" i="8"/>
  <c r="G15" i="8"/>
  <c r="B11" i="14" s="1"/>
  <c r="C11" i="14" s="1"/>
  <c r="F15" i="8"/>
  <c r="F25" i="8" s="1"/>
  <c r="E15" i="8"/>
  <c r="D15" i="8"/>
  <c r="C15" i="8"/>
  <c r="O27" i="6"/>
  <c r="O26" i="6"/>
  <c r="D10" i="14" s="1"/>
  <c r="E10" i="14" s="1"/>
  <c r="N26" i="6"/>
  <c r="N27" i="6" s="1"/>
  <c r="M26" i="6"/>
  <c r="M27" i="6" s="1"/>
  <c r="L26" i="6"/>
  <c r="L27" i="6" s="1"/>
  <c r="K26" i="6"/>
  <c r="G26" i="6"/>
  <c r="D9" i="14" s="1"/>
  <c r="E9" i="14" s="1"/>
  <c r="F26" i="6"/>
  <c r="E26" i="6"/>
  <c r="D26" i="6"/>
  <c r="C26" i="6"/>
  <c r="G15" i="6"/>
  <c r="F15" i="6"/>
  <c r="E15" i="6"/>
  <c r="D15" i="6"/>
  <c r="C15" i="6"/>
  <c r="O13" i="6"/>
  <c r="N13" i="6"/>
  <c r="M13" i="6"/>
  <c r="L13" i="6"/>
  <c r="O25" i="4"/>
  <c r="N25" i="4"/>
  <c r="M25" i="4"/>
  <c r="L25" i="4"/>
  <c r="G25" i="4"/>
  <c r="F25" i="4"/>
  <c r="E25" i="4"/>
  <c r="D25" i="4"/>
  <c r="C25" i="4"/>
  <c r="O15" i="4"/>
  <c r="N15" i="4"/>
  <c r="M15" i="4"/>
  <c r="L15" i="4"/>
  <c r="D6" i="14"/>
  <c r="E6" i="14" s="1"/>
  <c r="B6" i="14"/>
  <c r="C6" i="14" s="1"/>
  <c r="N25" i="8" l="1"/>
  <c r="O25" i="8"/>
  <c r="B8" i="14"/>
  <c r="C8" i="14" s="1"/>
  <c r="M26" i="4"/>
  <c r="L25" i="8"/>
  <c r="D27" i="6"/>
  <c r="E27" i="6"/>
  <c r="F27" i="6"/>
  <c r="D25" i="8"/>
  <c r="F25" i="9"/>
  <c r="N26" i="4"/>
  <c r="O26" i="4"/>
  <c r="D8" i="14"/>
  <c r="E8" i="14" s="1"/>
  <c r="L26" i="4"/>
  <c r="M25" i="8"/>
  <c r="M25" i="9"/>
  <c r="L25" i="9"/>
  <c r="E25" i="8"/>
  <c r="B12" i="14"/>
  <c r="C12" i="14" s="1"/>
  <c r="G25" i="8"/>
  <c r="D25" i="9"/>
  <c r="O25" i="9"/>
  <c r="G25" i="9"/>
  <c r="E25" i="9"/>
  <c r="G27" i="6"/>
  <c r="D5" i="14"/>
  <c r="E5" i="14" s="1"/>
  <c r="D13" i="14"/>
  <c r="D15" i="14" l="1"/>
  <c r="E13" i="14"/>
  <c r="G14" i="4"/>
  <c r="B7" i="14" s="1"/>
  <c r="F14" i="4"/>
  <c r="F26" i="4" s="1"/>
  <c r="D14" i="4"/>
  <c r="D26" i="4" s="1"/>
  <c r="E14" i="4"/>
  <c r="E26" i="4" s="1"/>
  <c r="G26" i="4" l="1"/>
  <c r="C7" i="14"/>
  <c r="B15" i="14"/>
</calcChain>
</file>

<file path=xl/sharedStrings.xml><?xml version="1.0" encoding="utf-8"?>
<sst xmlns="http://schemas.openxmlformats.org/spreadsheetml/2006/main" count="391" uniqueCount="113">
  <si>
    <t>День: Понедельник</t>
  </si>
  <si>
    <t>День: Вторник</t>
  </si>
  <si>
    <t>Неделя: первая</t>
  </si>
  <si>
    <t>Возрастная категория: с 7 до 11 лет</t>
  </si>
  <si>
    <t>1 день</t>
  </si>
  <si>
    <t>2 день</t>
  </si>
  <si>
    <t>№ технологической карты</t>
  </si>
  <si>
    <t>Прием пищи, наименование блюда</t>
  </si>
  <si>
    <t>масса порции гр.</t>
  </si>
  <si>
    <t>Пищевые вещества</t>
  </si>
  <si>
    <t>Энергетическая ценность.ккал</t>
  </si>
  <si>
    <t>белки,г</t>
  </si>
  <si>
    <t>жиры,г</t>
  </si>
  <si>
    <t>углеводы,г</t>
  </si>
  <si>
    <t>Завтрак</t>
  </si>
  <si>
    <t>Каша манная молочная</t>
  </si>
  <si>
    <t>б/н</t>
  </si>
  <si>
    <t>Сырники с творога из п/ф</t>
  </si>
  <si>
    <t>Котлета домашняя из п/ф</t>
  </si>
  <si>
    <t>Джем из абрикосов</t>
  </si>
  <si>
    <t>Рис отварной с маслом</t>
  </si>
  <si>
    <t>Кофейный напиток</t>
  </si>
  <si>
    <t>Чай с сахаром</t>
  </si>
  <si>
    <t>Хлеб пшеничный</t>
  </si>
  <si>
    <t>Хлеб ржано-пшеничный</t>
  </si>
  <si>
    <t>Итого за прием пищи:</t>
  </si>
  <si>
    <t>Обед</t>
  </si>
  <si>
    <t>Огурцы свежие нарезка</t>
  </si>
  <si>
    <t xml:space="preserve">Борщ с капустой, картофелем </t>
  </si>
  <si>
    <t>Котлета куриная из п/ф</t>
  </si>
  <si>
    <t>Макароны отварные с маслом</t>
  </si>
  <si>
    <t>Каша гречневая рассыпчатая</t>
  </si>
  <si>
    <t>Чай с лимоном</t>
  </si>
  <si>
    <t>Компот из свежих яблок</t>
  </si>
  <si>
    <t>Всего за день:</t>
  </si>
  <si>
    <t>День: Среда</t>
  </si>
  <si>
    <t>День: Четверг</t>
  </si>
  <si>
    <t>Возрастная категория:  с 7 до 11 лет</t>
  </si>
  <si>
    <t>Возрастная категория:   с 7 до 11 лет</t>
  </si>
  <si>
    <t>3 день</t>
  </si>
  <si>
    <t>4 день</t>
  </si>
  <si>
    <t>Прием пищи, 
наименование блюда</t>
  </si>
  <si>
    <t>масса порции, гр.</t>
  </si>
  <si>
    <t>Прием пищи,
наименование блюда</t>
  </si>
  <si>
    <t>Помидоры свежие нарезка</t>
  </si>
  <si>
    <t>Какао с молоком</t>
  </si>
  <si>
    <t>Тефтели мясные из п/ф</t>
  </si>
  <si>
    <t>Салат из свежих помидоров
и огурцов</t>
  </si>
  <si>
    <t>Суп  с макаронными изделиями</t>
  </si>
  <si>
    <t>Суп картофельный с мясными фрикадельками из п/ф</t>
  </si>
  <si>
    <t>200/ 20</t>
  </si>
  <si>
    <t>Пюре картофельное</t>
  </si>
  <si>
    <t>Пюре из гороха с маслом</t>
  </si>
  <si>
    <t>Котлета рыбная (филе горбуши)  из п/ф</t>
  </si>
  <si>
    <t>Компот из смеси сухофруктов</t>
  </si>
  <si>
    <t>День: Пятница</t>
  </si>
  <si>
    <t>Неделя: вторая</t>
  </si>
  <si>
    <t>5 день</t>
  </si>
  <si>
    <t>6 день</t>
  </si>
  <si>
    <t>Каша "Дружба" молочная</t>
  </si>
  <si>
    <t xml:space="preserve">б/н </t>
  </si>
  <si>
    <t>Бифштекс из п/ф</t>
  </si>
  <si>
    <t>Бутерброд с маслом и сыром на пш. хлебе</t>
  </si>
  <si>
    <t>30/20/10</t>
  </si>
  <si>
    <t>Чай с молоком</t>
  </si>
  <si>
    <t>Сок яблочный</t>
  </si>
  <si>
    <t xml:space="preserve">Хлеб пшеничный </t>
  </si>
  <si>
    <t>Суп картофельный с бобовыми</t>
  </si>
  <si>
    <t>Рассольник Ленинградский</t>
  </si>
  <si>
    <t>Тефтели куриные из п/ф</t>
  </si>
  <si>
    <t>Напиток из плодов шиповника</t>
  </si>
  <si>
    <t>7 день</t>
  </si>
  <si>
    <t>8 день</t>
  </si>
  <si>
    <t xml:space="preserve">     завтрак</t>
  </si>
  <si>
    <t>завтрак</t>
  </si>
  <si>
    <t>Щи из свежей капусты с картофелем</t>
  </si>
  <si>
    <t>Свекольник</t>
  </si>
  <si>
    <t>Каша перловая  рассыпчатая</t>
  </si>
  <si>
    <t>9 день</t>
  </si>
  <si>
    <t>10 день</t>
  </si>
  <si>
    <t>Рагу из овощей</t>
  </si>
  <si>
    <t>Среднее значение калорийности</t>
  </si>
  <si>
    <t>Дни</t>
  </si>
  <si>
    <t>%</t>
  </si>
  <si>
    <t>Итого:</t>
  </si>
  <si>
    <t>Средние значения калорийности приведены согласно СаН ПиН 2.3/2.4.3590-20 +/- 5%</t>
  </si>
  <si>
    <t>СПИСОК ИСПОЛЬЗУЕМОЙ ЛИТЕРАТУРЫ</t>
  </si>
  <si>
    <t>1. "Сборник рецептур на продукцию для обучающихся во всех образовательных учреждениях" Руководители 
разработки зборника : Могильный М.П. (ГОУ ВПО ПГТУ), Тутельян В.А. (ГУ НИИ питания РАМН). Издательство г.Москва "Дели плюс"2017 г.</t>
  </si>
  <si>
    <t>2. "Новейший сборник рецептур блюд и кулинарных изделий для предприятий общественного 
питания". - М.: ООО «Дом Славянской книги», 2019. – 576с.</t>
  </si>
  <si>
    <t>Биточки куриные из п/ф</t>
  </si>
  <si>
    <t>№ тех-ой карты</t>
  </si>
  <si>
    <t>уг-ды,г</t>
  </si>
  <si>
    <t>Эн. ценность. ккал</t>
  </si>
  <si>
    <t>Эн. ценность. Ккал</t>
  </si>
  <si>
    <t>Эн. ценностьккал</t>
  </si>
  <si>
    <t>Бутерброд с джемом или повидлом</t>
  </si>
  <si>
    <t>20/4/16</t>
  </si>
  <si>
    <t>Макароны, запеченные с сыром</t>
  </si>
  <si>
    <t>Яблоко</t>
  </si>
  <si>
    <t>Салат из свежих помидоров</t>
  </si>
  <si>
    <t>Салат из свежих огурцов</t>
  </si>
  <si>
    <t>Салат из свежих помидор</t>
  </si>
  <si>
    <t xml:space="preserve">Суп с рыбными консервами </t>
  </si>
  <si>
    <t>54-12с</t>
  </si>
  <si>
    <t>54-20з</t>
  </si>
  <si>
    <t>Горошек Зеленый</t>
  </si>
  <si>
    <t>54-21з</t>
  </si>
  <si>
    <t>Кукуруза сахарная</t>
  </si>
  <si>
    <t>3. "Сборни рецептур блюди типовых меню для организации питания детей в образовательных организациях
и организациях отдыха детей и их оздоровления (от 7 до 18 лет)". - Федеральное бюджетное учреждение науки
"Новосибирский научно-исследовательский институт гигиены" Федеральной службы по надзору в сфере защиты
прав потребителей и благополучия человека.</t>
  </si>
  <si>
    <t>Курица тушеная (голень п/ф, филе п/ф)</t>
  </si>
  <si>
    <t>Икра кабачковая из п/ф</t>
  </si>
  <si>
    <t>Сезон: осенне-зимний</t>
  </si>
  <si>
    <t>Сезон: осенне-зимний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</si>
</sst>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mbria"/>
      <family val="1"/>
      <charset val="204"/>
    </font>
    <font>
      <sz val="14"/>
      <name val="Cambria"/>
      <family val="1"/>
      <charset val="204"/>
    </font>
    <font>
      <sz val="14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theme="1"/>
      </right>
      <top/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theme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9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 applyBorder="1"/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2" fontId="19" fillId="0" borderId="0" xfId="0" applyNumberFormat="1" applyFont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0" fillId="0" borderId="0" xfId="0" applyFont="1"/>
    <xf numFmtId="0" fontId="11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2" fontId="8" fillId="2" borderId="6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0" fontId="26" fillId="0" borderId="0" xfId="0" applyFo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8" fillId="0" borderId="29" xfId="0" applyFont="1" applyBorder="1"/>
    <xf numFmtId="0" fontId="5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164" fontId="7" fillId="0" borderId="3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5" xfId="0" applyFont="1" applyBorder="1"/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/>
    </xf>
    <xf numFmtId="0" fontId="8" fillId="0" borderId="0" xfId="0" applyFont="1" applyBorder="1"/>
    <xf numFmtId="0" fontId="7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/>
    </xf>
    <xf numFmtId="2" fontId="7" fillId="0" borderId="39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4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64" fontId="7" fillId="0" borderId="18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5" fillId="0" borderId="41" xfId="0" applyFont="1" applyBorder="1"/>
    <xf numFmtId="0" fontId="5" fillId="0" borderId="42" xfId="0" applyFont="1" applyBorder="1"/>
    <xf numFmtId="0" fontId="5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center" wrapText="1"/>
    </xf>
    <xf numFmtId="2" fontId="8" fillId="0" borderId="9" xfId="0" applyNumberFormat="1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/>
    <xf numFmtId="0" fontId="8" fillId="2" borderId="0" xfId="0" applyFont="1" applyFill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0" fontId="2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/>
    </xf>
    <xf numFmtId="2" fontId="8" fillId="0" borderId="21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40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7" fillId="0" borderId="42" xfId="0" applyFont="1" applyBorder="1" applyAlignment="1">
      <alignment horizontal="center" vertical="top" wrapText="1"/>
    </xf>
    <xf numFmtId="0" fontId="7" fillId="0" borderId="50" xfId="0" applyFont="1" applyBorder="1" applyAlignment="1">
      <alignment horizontal="center" vertical="top" wrapText="1"/>
    </xf>
    <xf numFmtId="0" fontId="7" fillId="0" borderId="51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5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7" fillId="0" borderId="40" xfId="0" applyFont="1" applyFill="1" applyBorder="1" applyAlignment="1">
      <alignment horizontal="right" vertical="center" wrapText="1"/>
    </xf>
    <xf numFmtId="0" fontId="7" fillId="0" borderId="41" xfId="0" applyFont="1" applyFill="1" applyBorder="1" applyAlignment="1">
      <alignment horizontal="right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11</xdr:col>
      <xdr:colOff>152400</xdr:colOff>
      <xdr:row>42</xdr:row>
      <xdr:rowOff>172129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1179629" cy="7944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zoomScale="70" zoomScaleNormal="70" workbookViewId="0">
      <selection activeCell="B4" sqref="B4"/>
    </sheetView>
  </sheetViews>
  <sheetFormatPr defaultColWidth="9" defaultRowHeight="14.4" x14ac:dyDescent="0.3"/>
  <cols>
    <col min="1" max="1" width="11.44140625" style="47" customWidth="1"/>
    <col min="2" max="2" width="34.44140625" style="47" customWidth="1"/>
    <col min="3" max="3" width="10.44140625" style="47" customWidth="1"/>
    <col min="4" max="4" width="7.6640625" style="47" customWidth="1"/>
    <col min="5" max="5" width="8" style="47" customWidth="1"/>
    <col min="6" max="6" width="11" style="47" customWidth="1"/>
    <col min="7" max="7" width="14.44140625" style="47" customWidth="1"/>
    <col min="8" max="8" width="3.44140625" style="47" customWidth="1"/>
    <col min="9" max="9" width="11.88671875" style="47" customWidth="1"/>
    <col min="10" max="10" width="38.6640625" style="47" customWidth="1"/>
    <col min="11" max="11" width="10.44140625" style="47" customWidth="1"/>
    <col min="12" max="12" width="7.88671875" style="47" customWidth="1"/>
    <col min="13" max="13" width="7.5546875" style="47" customWidth="1"/>
    <col min="14" max="14" width="11" style="47" customWidth="1"/>
    <col min="15" max="15" width="14.44140625" style="47" customWidth="1"/>
  </cols>
  <sheetData>
    <row r="1" spans="1:15" x14ac:dyDescent="0.3">
      <c r="A1" s="60"/>
      <c r="B1" s="61"/>
      <c r="C1" s="60"/>
      <c r="D1" s="60"/>
      <c r="E1" s="60"/>
      <c r="F1" s="60"/>
      <c r="G1" s="60"/>
      <c r="H1" s="60"/>
      <c r="I1"/>
      <c r="J1"/>
      <c r="K1"/>
      <c r="L1"/>
      <c r="M1"/>
      <c r="N1"/>
      <c r="O1"/>
    </row>
    <row r="2" spans="1:15" x14ac:dyDescent="0.3">
      <c r="A2" s="60"/>
      <c r="B2" s="61"/>
      <c r="C2" s="60"/>
      <c r="D2" s="60"/>
      <c r="E2" s="60"/>
      <c r="F2" s="60"/>
      <c r="G2" s="60"/>
      <c r="I2" s="60"/>
      <c r="J2" s="61"/>
      <c r="K2" s="60"/>
      <c r="L2" s="60"/>
      <c r="M2" s="60"/>
      <c r="N2" s="60"/>
      <c r="O2" s="60"/>
    </row>
    <row r="3" spans="1:15" x14ac:dyDescent="0.3">
      <c r="A3" s="60"/>
      <c r="B3" s="61"/>
      <c r="C3" s="60"/>
      <c r="D3" s="60"/>
      <c r="E3" s="60"/>
      <c r="F3" s="60"/>
      <c r="G3" s="60"/>
      <c r="I3" s="60"/>
      <c r="J3" s="61"/>
      <c r="K3" s="60"/>
      <c r="L3" s="60"/>
      <c r="M3" s="60"/>
      <c r="N3" s="60"/>
      <c r="O3" s="60"/>
    </row>
    <row r="4" spans="1:15" x14ac:dyDescent="0.3">
      <c r="I4" s="60"/>
      <c r="J4" s="61"/>
      <c r="K4" s="60"/>
      <c r="L4" s="60"/>
      <c r="M4" s="60"/>
      <c r="N4" s="60"/>
      <c r="O4" s="60"/>
    </row>
  </sheetData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zoomScale="70" zoomScaleNormal="70" workbookViewId="0">
      <selection activeCell="I3" sqref="I3:O3"/>
    </sheetView>
  </sheetViews>
  <sheetFormatPr defaultColWidth="9" defaultRowHeight="14.4" x14ac:dyDescent="0.3"/>
  <cols>
    <col min="1" max="1" width="11.44140625" style="47" customWidth="1"/>
    <col min="2" max="2" width="34.44140625" style="47" customWidth="1"/>
    <col min="3" max="3" width="10.44140625" style="47" customWidth="1"/>
    <col min="4" max="4" width="7.6640625" style="47" customWidth="1"/>
    <col min="5" max="5" width="8" style="47" customWidth="1"/>
    <col min="6" max="6" width="11" style="47" customWidth="1"/>
    <col min="7" max="7" width="14.44140625" style="47" customWidth="1"/>
    <col min="8" max="8" width="3.44140625" style="47" customWidth="1"/>
    <col min="9" max="9" width="11.88671875" style="47" customWidth="1"/>
    <col min="10" max="10" width="38.6640625" style="47" customWidth="1"/>
    <col min="11" max="11" width="10.44140625" style="47" customWidth="1"/>
    <col min="12" max="12" width="7.88671875" style="47" customWidth="1"/>
    <col min="13" max="13" width="7.5546875" style="47" customWidth="1"/>
    <col min="14" max="14" width="11" style="47" customWidth="1"/>
    <col min="15" max="15" width="14.44140625" style="47" customWidth="1"/>
  </cols>
  <sheetData>
    <row r="1" spans="1:22" ht="18" x14ac:dyDescent="0.35">
      <c r="A1" s="188" t="s">
        <v>0</v>
      </c>
      <c r="B1" s="189"/>
      <c r="C1" s="189"/>
      <c r="D1" s="189"/>
      <c r="E1" s="189"/>
      <c r="F1" s="189"/>
      <c r="G1" s="190"/>
      <c r="H1" s="15"/>
      <c r="I1" s="188" t="s">
        <v>1</v>
      </c>
      <c r="J1" s="189"/>
      <c r="K1" s="189"/>
      <c r="L1" s="189"/>
      <c r="M1" s="189"/>
      <c r="N1" s="189"/>
      <c r="O1" s="190"/>
      <c r="P1" s="23"/>
      <c r="Q1" s="23"/>
    </row>
    <row r="2" spans="1:22" ht="18" x14ac:dyDescent="0.35">
      <c r="A2" s="191" t="s">
        <v>2</v>
      </c>
      <c r="B2" s="192"/>
      <c r="C2" s="192"/>
      <c r="D2" s="192"/>
      <c r="E2" s="192"/>
      <c r="F2" s="192"/>
      <c r="G2" s="193"/>
      <c r="H2" s="15"/>
      <c r="I2" s="191" t="s">
        <v>2</v>
      </c>
      <c r="J2" s="192"/>
      <c r="K2" s="192"/>
      <c r="L2" s="192"/>
      <c r="M2" s="192"/>
      <c r="N2" s="192"/>
      <c r="O2" s="193"/>
      <c r="P2" s="23"/>
      <c r="Q2" s="23"/>
    </row>
    <row r="3" spans="1:22" ht="18" x14ac:dyDescent="0.35">
      <c r="A3" s="191" t="s">
        <v>112</v>
      </c>
      <c r="B3" s="192"/>
      <c r="C3" s="192"/>
      <c r="D3" s="192"/>
      <c r="E3" s="192"/>
      <c r="F3" s="192"/>
      <c r="G3" s="193"/>
      <c r="H3" s="15"/>
      <c r="I3" s="191" t="s">
        <v>112</v>
      </c>
      <c r="J3" s="192"/>
      <c r="K3" s="192"/>
      <c r="L3" s="192"/>
      <c r="M3" s="192"/>
      <c r="N3" s="192"/>
      <c r="O3" s="193"/>
      <c r="P3" s="23"/>
      <c r="Q3" s="23"/>
    </row>
    <row r="4" spans="1:22" ht="22.95" customHeight="1" x14ac:dyDescent="0.35">
      <c r="A4" s="178" t="s">
        <v>3</v>
      </c>
      <c r="B4" s="179"/>
      <c r="C4" s="179"/>
      <c r="D4" s="179"/>
      <c r="E4" s="179"/>
      <c r="F4" s="179"/>
      <c r="G4" s="180"/>
      <c r="H4" s="15"/>
      <c r="I4" s="178" t="s">
        <v>3</v>
      </c>
      <c r="J4" s="179"/>
      <c r="K4" s="179"/>
      <c r="L4" s="179"/>
      <c r="M4" s="179"/>
      <c r="N4" s="179"/>
      <c r="O4" s="180"/>
      <c r="P4" s="23"/>
      <c r="Q4" s="23"/>
    </row>
    <row r="5" spans="1:22" ht="18.600000000000001" thickBot="1" x14ac:dyDescent="0.4">
      <c r="A5" s="181" t="s">
        <v>4</v>
      </c>
      <c r="B5" s="182"/>
      <c r="C5" s="182"/>
      <c r="D5" s="182"/>
      <c r="E5" s="182"/>
      <c r="F5" s="182"/>
      <c r="G5" s="183"/>
      <c r="H5" s="15"/>
      <c r="I5" s="181" t="s">
        <v>5</v>
      </c>
      <c r="J5" s="182"/>
      <c r="K5" s="182"/>
      <c r="L5" s="182"/>
      <c r="M5" s="182"/>
      <c r="N5" s="182"/>
      <c r="O5" s="183"/>
      <c r="P5" s="23"/>
      <c r="Q5" s="23"/>
    </row>
    <row r="6" spans="1:22" s="46" customFormat="1" ht="24.9" customHeight="1" x14ac:dyDescent="0.3">
      <c r="A6" s="184" t="s">
        <v>90</v>
      </c>
      <c r="B6" s="168" t="s">
        <v>7</v>
      </c>
      <c r="C6" s="168" t="s">
        <v>8</v>
      </c>
      <c r="D6" s="170" t="s">
        <v>9</v>
      </c>
      <c r="E6" s="171"/>
      <c r="F6" s="172"/>
      <c r="G6" s="173" t="s">
        <v>10</v>
      </c>
      <c r="H6" s="128"/>
      <c r="I6" s="186" t="s">
        <v>6</v>
      </c>
      <c r="J6" s="168" t="s">
        <v>7</v>
      </c>
      <c r="K6" s="168" t="s">
        <v>8</v>
      </c>
      <c r="L6" s="170" t="s">
        <v>9</v>
      </c>
      <c r="M6" s="171"/>
      <c r="N6" s="172"/>
      <c r="O6" s="173" t="s">
        <v>10</v>
      </c>
      <c r="P6" s="62"/>
      <c r="Q6" s="62"/>
    </row>
    <row r="7" spans="1:22" s="46" customFormat="1" ht="49.2" customHeight="1" x14ac:dyDescent="0.3">
      <c r="A7" s="185"/>
      <c r="B7" s="169"/>
      <c r="C7" s="169"/>
      <c r="D7" s="151" t="s">
        <v>11</v>
      </c>
      <c r="E7" s="151" t="s">
        <v>12</v>
      </c>
      <c r="F7" s="151" t="s">
        <v>13</v>
      </c>
      <c r="G7" s="174"/>
      <c r="H7" s="128"/>
      <c r="I7" s="187"/>
      <c r="J7" s="169"/>
      <c r="K7" s="169"/>
      <c r="L7" s="151" t="s">
        <v>11</v>
      </c>
      <c r="M7" s="151" t="s">
        <v>12</v>
      </c>
      <c r="N7" s="151" t="s">
        <v>13</v>
      </c>
      <c r="O7" s="174"/>
      <c r="P7" s="62"/>
      <c r="Q7" s="62"/>
    </row>
    <row r="8" spans="1:22" ht="18.600000000000001" thickBot="1" x14ac:dyDescent="0.4">
      <c r="A8" s="175" t="s">
        <v>14</v>
      </c>
      <c r="B8" s="176"/>
      <c r="C8" s="176"/>
      <c r="D8" s="176"/>
      <c r="E8" s="176"/>
      <c r="F8" s="176"/>
      <c r="G8" s="177"/>
      <c r="H8" s="15"/>
      <c r="I8" s="175" t="s">
        <v>14</v>
      </c>
      <c r="J8" s="176"/>
      <c r="K8" s="176"/>
      <c r="L8" s="176"/>
      <c r="M8" s="176"/>
      <c r="N8" s="176"/>
      <c r="O8" s="177"/>
      <c r="P8" s="18"/>
      <c r="Q8" s="18"/>
    </row>
    <row r="9" spans="1:22" ht="22.5" customHeight="1" x14ac:dyDescent="0.35">
      <c r="A9" s="78">
        <v>181</v>
      </c>
      <c r="B9" s="101" t="s">
        <v>15</v>
      </c>
      <c r="C9" s="74">
        <v>200</v>
      </c>
      <c r="D9" s="74">
        <v>5.74</v>
      </c>
      <c r="E9" s="74">
        <v>3.3</v>
      </c>
      <c r="F9" s="74">
        <v>40.22</v>
      </c>
      <c r="G9" s="75">
        <v>214.28</v>
      </c>
      <c r="H9" s="15"/>
      <c r="I9" s="49">
        <v>23</v>
      </c>
      <c r="J9" s="97" t="s">
        <v>101</v>
      </c>
      <c r="K9" s="66">
        <v>60</v>
      </c>
      <c r="L9" s="66">
        <v>0.7</v>
      </c>
      <c r="M9" s="66">
        <v>3.7</v>
      </c>
      <c r="N9" s="66">
        <v>2.7</v>
      </c>
      <c r="O9" s="67">
        <v>46.6</v>
      </c>
      <c r="P9" s="18"/>
      <c r="Q9" s="18"/>
      <c r="S9" s="29"/>
    </row>
    <row r="10" spans="1:22" s="24" customFormat="1" ht="24" customHeight="1" x14ac:dyDescent="0.35">
      <c r="A10" s="72" t="s">
        <v>16</v>
      </c>
      <c r="B10" s="73" t="s">
        <v>17</v>
      </c>
      <c r="C10" s="74">
        <v>70</v>
      </c>
      <c r="D10" s="74">
        <v>7.5</v>
      </c>
      <c r="E10" s="74">
        <v>8</v>
      </c>
      <c r="F10" s="74">
        <v>29</v>
      </c>
      <c r="G10" s="75">
        <v>154</v>
      </c>
      <c r="H10" s="99"/>
      <c r="I10" s="72" t="s">
        <v>16</v>
      </c>
      <c r="J10" s="127" t="s">
        <v>18</v>
      </c>
      <c r="K10" s="74">
        <v>90</v>
      </c>
      <c r="L10" s="74">
        <v>25.2</v>
      </c>
      <c r="M10" s="74">
        <v>3.24</v>
      </c>
      <c r="N10" s="74">
        <v>34.380000000000003</v>
      </c>
      <c r="O10" s="75">
        <v>119.61</v>
      </c>
      <c r="P10" s="63"/>
      <c r="Q10" s="71"/>
      <c r="R10" s="35"/>
      <c r="S10" s="35"/>
      <c r="T10" s="35"/>
      <c r="U10" s="35"/>
      <c r="V10" s="35"/>
    </row>
    <row r="11" spans="1:22" s="24" customFormat="1" ht="22.95" customHeight="1" x14ac:dyDescent="0.35">
      <c r="A11" s="129" t="s">
        <v>16</v>
      </c>
      <c r="B11" s="130" t="s">
        <v>19</v>
      </c>
      <c r="C11" s="131">
        <v>10</v>
      </c>
      <c r="D11" s="131">
        <v>0.1</v>
      </c>
      <c r="E11" s="131">
        <v>0</v>
      </c>
      <c r="F11" s="131">
        <v>7.2</v>
      </c>
      <c r="G11" s="132">
        <v>29</v>
      </c>
      <c r="H11" s="99"/>
      <c r="I11" s="90">
        <v>304</v>
      </c>
      <c r="J11" s="73" t="s">
        <v>20</v>
      </c>
      <c r="K11" s="74">
        <v>150</v>
      </c>
      <c r="L11" s="74">
        <v>3.65</v>
      </c>
      <c r="M11" s="74">
        <v>5.37</v>
      </c>
      <c r="N11" s="74">
        <v>36.69</v>
      </c>
      <c r="O11" s="75">
        <v>209.7</v>
      </c>
      <c r="P11" s="64"/>
      <c r="Q11" s="64"/>
    </row>
    <row r="12" spans="1:22" s="25" customFormat="1" ht="24" customHeight="1" x14ac:dyDescent="0.3">
      <c r="A12" s="133">
        <v>379</v>
      </c>
      <c r="B12" s="77" t="s">
        <v>21</v>
      </c>
      <c r="C12" s="74">
        <v>200</v>
      </c>
      <c r="D12" s="74">
        <v>3.17</v>
      </c>
      <c r="E12" s="74">
        <v>2.68</v>
      </c>
      <c r="F12" s="74">
        <v>15.95</v>
      </c>
      <c r="G12" s="75">
        <v>100.6</v>
      </c>
      <c r="H12" s="134"/>
      <c r="I12" s="117">
        <v>376</v>
      </c>
      <c r="J12" s="101" t="s">
        <v>22</v>
      </c>
      <c r="K12" s="80">
        <v>200</v>
      </c>
      <c r="L12" s="80">
        <v>7.0000000000000007E-2</v>
      </c>
      <c r="M12" s="80">
        <v>0.02</v>
      </c>
      <c r="N12" s="80">
        <v>15</v>
      </c>
      <c r="O12" s="81">
        <v>60</v>
      </c>
      <c r="P12" s="48"/>
      <c r="Q12" s="48"/>
    </row>
    <row r="13" spans="1:22" s="25" customFormat="1" ht="22.95" customHeight="1" x14ac:dyDescent="0.3">
      <c r="A13" s="76" t="s">
        <v>16</v>
      </c>
      <c r="B13" s="77" t="s">
        <v>23</v>
      </c>
      <c r="C13" s="82">
        <v>20</v>
      </c>
      <c r="D13" s="82">
        <v>1</v>
      </c>
      <c r="E13" s="82">
        <v>0.13</v>
      </c>
      <c r="F13" s="82">
        <v>9.1300000000000008</v>
      </c>
      <c r="G13" s="83">
        <v>42.7</v>
      </c>
      <c r="H13" s="134"/>
      <c r="I13" s="72" t="s">
        <v>16</v>
      </c>
      <c r="J13" s="118" t="s">
        <v>24</v>
      </c>
      <c r="K13" s="74">
        <v>20</v>
      </c>
      <c r="L13" s="74">
        <v>0.9</v>
      </c>
      <c r="M13" s="74">
        <v>0.2</v>
      </c>
      <c r="N13" s="74">
        <v>8.5</v>
      </c>
      <c r="O13" s="75">
        <v>40.799999999999997</v>
      </c>
      <c r="P13" s="48"/>
      <c r="Q13" s="48"/>
    </row>
    <row r="14" spans="1:22" s="25" customFormat="1" ht="21" customHeight="1" thickBot="1" x14ac:dyDescent="0.4">
      <c r="A14" s="72" t="s">
        <v>16</v>
      </c>
      <c r="B14" s="118" t="s">
        <v>24</v>
      </c>
      <c r="C14" s="74">
        <v>20</v>
      </c>
      <c r="D14" s="74">
        <v>0.9</v>
      </c>
      <c r="E14" s="74">
        <v>0.2</v>
      </c>
      <c r="F14" s="74">
        <v>8.5</v>
      </c>
      <c r="G14" s="75">
        <v>40.799999999999997</v>
      </c>
      <c r="H14" s="15"/>
      <c r="I14" s="76" t="s">
        <v>16</v>
      </c>
      <c r="J14" s="77" t="s">
        <v>23</v>
      </c>
      <c r="K14" s="82">
        <v>20</v>
      </c>
      <c r="L14" s="82">
        <v>1</v>
      </c>
      <c r="M14" s="82">
        <v>0.13</v>
      </c>
      <c r="N14" s="82">
        <v>9.1300000000000008</v>
      </c>
      <c r="O14" s="83">
        <v>42.7</v>
      </c>
      <c r="P14" s="48"/>
      <c r="Q14" s="48"/>
    </row>
    <row r="15" spans="1:22" ht="18.600000000000001" thickBot="1" x14ac:dyDescent="0.4">
      <c r="A15" s="157" t="s">
        <v>25</v>
      </c>
      <c r="B15" s="158"/>
      <c r="C15" s="135">
        <v>520</v>
      </c>
      <c r="D15" s="98">
        <f>SUM(D9:D14)</f>
        <v>18.409999999999997</v>
      </c>
      <c r="E15" s="84">
        <f>SUM(E9:E14)</f>
        <v>14.31</v>
      </c>
      <c r="F15" s="84">
        <f>SUM(F9:F14)</f>
        <v>110</v>
      </c>
      <c r="G15" s="85">
        <f>SUM(G9:G14)</f>
        <v>581.38</v>
      </c>
      <c r="H15" s="15"/>
      <c r="I15" s="159" t="s">
        <v>25</v>
      </c>
      <c r="J15" s="160"/>
      <c r="K15" s="13">
        <f>SUM(K9:K14)</f>
        <v>540</v>
      </c>
      <c r="L15" s="98">
        <f>SUM(L9:L14)</f>
        <v>31.519999999999996</v>
      </c>
      <c r="M15" s="98">
        <f>SUM(M9:M14)</f>
        <v>12.66</v>
      </c>
      <c r="N15" s="98">
        <f>SUM(N9:N14)</f>
        <v>106.4</v>
      </c>
      <c r="O15" s="136">
        <f>SUM(O9:O14)</f>
        <v>519.41</v>
      </c>
      <c r="P15" s="18"/>
      <c r="Q15" s="18"/>
    </row>
    <row r="16" spans="1:22" ht="18.600000000000001" thickBot="1" x14ac:dyDescent="0.4">
      <c r="A16" s="137"/>
      <c r="B16" s="137"/>
      <c r="C16" s="137"/>
      <c r="D16" s="137"/>
      <c r="E16" s="137"/>
      <c r="F16" s="137"/>
      <c r="G16" s="137"/>
      <c r="H16" s="15"/>
      <c r="I16" s="22"/>
      <c r="J16" s="22"/>
      <c r="K16" s="138"/>
      <c r="L16" s="22"/>
      <c r="M16" s="22"/>
      <c r="N16" s="22"/>
      <c r="O16" s="22"/>
      <c r="P16" s="18"/>
      <c r="Q16" s="18"/>
    </row>
    <row r="17" spans="1:17" s="24" customFormat="1" ht="18.600000000000001" thickBot="1" x14ac:dyDescent="0.4">
      <c r="A17" s="161" t="s">
        <v>26</v>
      </c>
      <c r="B17" s="162"/>
      <c r="C17" s="162"/>
      <c r="D17" s="162"/>
      <c r="E17" s="162"/>
      <c r="F17" s="162"/>
      <c r="G17" s="163"/>
      <c r="H17" s="99"/>
      <c r="I17" s="161" t="s">
        <v>26</v>
      </c>
      <c r="J17" s="162"/>
      <c r="K17" s="162"/>
      <c r="L17" s="162"/>
      <c r="M17" s="162"/>
      <c r="N17" s="162"/>
      <c r="O17" s="163"/>
      <c r="P17" s="64"/>
      <c r="Q17" s="64"/>
    </row>
    <row r="18" spans="1:17" s="25" customFormat="1" ht="23.25" customHeight="1" x14ac:dyDescent="0.3">
      <c r="A18" s="49" t="s">
        <v>104</v>
      </c>
      <c r="B18" s="50" t="s">
        <v>105</v>
      </c>
      <c r="C18" s="51">
        <v>60</v>
      </c>
      <c r="D18" s="51">
        <v>1.7</v>
      </c>
      <c r="E18" s="51">
        <v>0.1</v>
      </c>
      <c r="F18" s="51">
        <v>3.5</v>
      </c>
      <c r="G18" s="52">
        <v>22.1</v>
      </c>
      <c r="H18" s="139"/>
      <c r="I18" s="72" t="s">
        <v>106</v>
      </c>
      <c r="J18" s="73" t="s">
        <v>107</v>
      </c>
      <c r="K18" s="74">
        <v>60</v>
      </c>
      <c r="L18" s="74">
        <v>1.2</v>
      </c>
      <c r="M18" s="74">
        <v>0.2</v>
      </c>
      <c r="N18" s="74">
        <v>6.1</v>
      </c>
      <c r="O18" s="75">
        <v>31.3</v>
      </c>
      <c r="P18" s="48"/>
      <c r="Q18" s="48"/>
    </row>
    <row r="19" spans="1:17" s="25" customFormat="1" ht="22.5" customHeight="1" x14ac:dyDescent="0.35">
      <c r="A19" s="72" t="s">
        <v>103</v>
      </c>
      <c r="B19" s="73" t="s">
        <v>102</v>
      </c>
      <c r="C19" s="74">
        <v>200</v>
      </c>
      <c r="D19" s="74">
        <v>7.9</v>
      </c>
      <c r="E19" s="74">
        <v>3.84</v>
      </c>
      <c r="F19" s="74">
        <v>12.44</v>
      </c>
      <c r="G19" s="75">
        <v>115.66</v>
      </c>
      <c r="H19" s="15"/>
      <c r="I19" s="72">
        <v>82</v>
      </c>
      <c r="J19" s="73" t="s">
        <v>28</v>
      </c>
      <c r="K19" s="74">
        <v>200</v>
      </c>
      <c r="L19" s="74">
        <v>3.94</v>
      </c>
      <c r="M19" s="74">
        <v>8.3000000000000007</v>
      </c>
      <c r="N19" s="74">
        <v>14.75</v>
      </c>
      <c r="O19" s="75">
        <v>125.6</v>
      </c>
      <c r="P19" s="48"/>
      <c r="Q19" s="48"/>
    </row>
    <row r="20" spans="1:17" ht="21" customHeight="1" x14ac:dyDescent="0.35">
      <c r="A20" s="72" t="s">
        <v>16</v>
      </c>
      <c r="B20" s="73" t="s">
        <v>29</v>
      </c>
      <c r="C20" s="74">
        <v>90</v>
      </c>
      <c r="D20" s="74">
        <v>12.15</v>
      </c>
      <c r="E20" s="74">
        <v>21.68</v>
      </c>
      <c r="F20" s="74">
        <v>10.07</v>
      </c>
      <c r="G20" s="75">
        <v>280.8</v>
      </c>
      <c r="H20" s="15"/>
      <c r="I20" s="72" t="s">
        <v>16</v>
      </c>
      <c r="J20" s="73" t="s">
        <v>46</v>
      </c>
      <c r="K20" s="74">
        <v>90</v>
      </c>
      <c r="L20" s="74">
        <v>10.73</v>
      </c>
      <c r="M20" s="74">
        <v>13.72</v>
      </c>
      <c r="N20" s="74">
        <v>12.21</v>
      </c>
      <c r="O20" s="75">
        <v>204.48</v>
      </c>
      <c r="P20" s="18"/>
      <c r="Q20" s="18"/>
    </row>
    <row r="21" spans="1:17" ht="43.95" customHeight="1" x14ac:dyDescent="0.35">
      <c r="A21" s="72">
        <v>309</v>
      </c>
      <c r="B21" s="73" t="s">
        <v>30</v>
      </c>
      <c r="C21" s="74">
        <v>150</v>
      </c>
      <c r="D21" s="74">
        <v>5.46</v>
      </c>
      <c r="E21" s="74">
        <v>5.79</v>
      </c>
      <c r="F21" s="74">
        <v>30.46</v>
      </c>
      <c r="G21" s="75">
        <v>195.71</v>
      </c>
      <c r="H21" s="15"/>
      <c r="I21" s="72">
        <v>302</v>
      </c>
      <c r="J21" s="73" t="s">
        <v>31</v>
      </c>
      <c r="K21" s="74">
        <v>150</v>
      </c>
      <c r="L21" s="74">
        <v>8.6</v>
      </c>
      <c r="M21" s="74">
        <v>6.09</v>
      </c>
      <c r="N21" s="74">
        <v>38.64</v>
      </c>
      <c r="O21" s="75">
        <v>243.75</v>
      </c>
      <c r="P21" s="18"/>
      <c r="Q21" s="18"/>
    </row>
    <row r="22" spans="1:17" s="24" customFormat="1" ht="22.2" customHeight="1" x14ac:dyDescent="0.35">
      <c r="A22" s="72">
        <v>377</v>
      </c>
      <c r="B22" s="73" t="s">
        <v>32</v>
      </c>
      <c r="C22" s="74">
        <v>200</v>
      </c>
      <c r="D22" s="74">
        <v>0.13</v>
      </c>
      <c r="E22" s="74">
        <v>0.02</v>
      </c>
      <c r="F22" s="74">
        <v>15.2</v>
      </c>
      <c r="G22" s="75">
        <v>62</v>
      </c>
      <c r="H22" s="15"/>
      <c r="I22" s="72">
        <v>342</v>
      </c>
      <c r="J22" s="73" t="s">
        <v>33</v>
      </c>
      <c r="K22" s="91">
        <v>200</v>
      </c>
      <c r="L22" s="74">
        <v>0.16</v>
      </c>
      <c r="M22" s="74">
        <v>0.16</v>
      </c>
      <c r="N22" s="74">
        <v>23.88</v>
      </c>
      <c r="O22" s="75">
        <v>114.6</v>
      </c>
      <c r="P22" s="64"/>
      <c r="Q22" s="64"/>
    </row>
    <row r="23" spans="1:17" s="25" customFormat="1" ht="22.95" customHeight="1" x14ac:dyDescent="0.3">
      <c r="A23" s="72" t="s">
        <v>16</v>
      </c>
      <c r="B23" s="118" t="s">
        <v>24</v>
      </c>
      <c r="C23" s="74">
        <v>20</v>
      </c>
      <c r="D23" s="74">
        <v>0.9</v>
      </c>
      <c r="E23" s="74">
        <v>0.2</v>
      </c>
      <c r="F23" s="74">
        <v>8.5</v>
      </c>
      <c r="G23" s="75">
        <v>40.799999999999997</v>
      </c>
      <c r="H23" s="134"/>
      <c r="I23" s="72" t="s">
        <v>16</v>
      </c>
      <c r="J23" s="118" t="s">
        <v>24</v>
      </c>
      <c r="K23" s="74">
        <v>20</v>
      </c>
      <c r="L23" s="74">
        <v>0.9</v>
      </c>
      <c r="M23" s="74">
        <v>0.2</v>
      </c>
      <c r="N23" s="74">
        <v>8.5</v>
      </c>
      <c r="O23" s="75">
        <v>40.799999999999997</v>
      </c>
      <c r="P23" s="48"/>
      <c r="Q23" s="48"/>
    </row>
    <row r="24" spans="1:17" ht="22.5" customHeight="1" thickBot="1" x14ac:dyDescent="0.4">
      <c r="A24" s="76" t="s">
        <v>16</v>
      </c>
      <c r="B24" s="77" t="s">
        <v>23</v>
      </c>
      <c r="C24" s="82">
        <v>30</v>
      </c>
      <c r="D24" s="82">
        <v>1.5</v>
      </c>
      <c r="E24" s="82">
        <v>0.2</v>
      </c>
      <c r="F24" s="82">
        <v>13.7</v>
      </c>
      <c r="G24" s="83">
        <v>64.099999999999994</v>
      </c>
      <c r="H24" s="15"/>
      <c r="I24" s="76" t="s">
        <v>16</v>
      </c>
      <c r="J24" s="77" t="s">
        <v>23</v>
      </c>
      <c r="K24" s="82">
        <v>20</v>
      </c>
      <c r="L24" s="82">
        <v>1</v>
      </c>
      <c r="M24" s="82">
        <v>0.13</v>
      </c>
      <c r="N24" s="82">
        <v>9.1300000000000008</v>
      </c>
      <c r="O24" s="83">
        <v>42.7</v>
      </c>
      <c r="P24" s="18"/>
      <c r="Q24" s="18"/>
    </row>
    <row r="25" spans="1:17" ht="18" x14ac:dyDescent="0.35">
      <c r="A25" s="164" t="s">
        <v>25</v>
      </c>
      <c r="B25" s="165"/>
      <c r="C25" s="140">
        <f>SUM(C18:C24)</f>
        <v>750</v>
      </c>
      <c r="D25" s="93">
        <f>SUM(D18:D24)</f>
        <v>29.74</v>
      </c>
      <c r="E25" s="93">
        <f>SUM(E18:E24)</f>
        <v>31.83</v>
      </c>
      <c r="F25" s="93">
        <f>SUM(F18:F24)</f>
        <v>93.87</v>
      </c>
      <c r="G25" s="94">
        <f>SUM(G18:G24)</f>
        <v>781.17</v>
      </c>
      <c r="H25" s="15"/>
      <c r="I25" s="166" t="s">
        <v>25</v>
      </c>
      <c r="J25" s="167"/>
      <c r="K25" s="140">
        <f>SUM(K18:K24)</f>
        <v>740</v>
      </c>
      <c r="L25" s="93">
        <f>SUM(L18:L24)</f>
        <v>26.529999999999998</v>
      </c>
      <c r="M25" s="93">
        <f>SUM(M18:M24)</f>
        <v>28.799999999999997</v>
      </c>
      <c r="N25" s="93">
        <f>SUM(N18:N24)</f>
        <v>113.21</v>
      </c>
      <c r="O25" s="94">
        <f>SUM(O18:O24)</f>
        <v>803.23</v>
      </c>
      <c r="P25" s="18"/>
      <c r="Q25" s="18"/>
    </row>
    <row r="26" spans="1:17" ht="18.600000000000001" thickBot="1" x14ac:dyDescent="0.4">
      <c r="A26" s="152" t="s">
        <v>34</v>
      </c>
      <c r="B26" s="153"/>
      <c r="C26" s="154"/>
      <c r="D26" s="95">
        <f>D15+D25</f>
        <v>48.149999999999991</v>
      </c>
      <c r="E26" s="95">
        <f>E15+E25</f>
        <v>46.14</v>
      </c>
      <c r="F26" s="95">
        <f>F15+F25</f>
        <v>203.87</v>
      </c>
      <c r="G26" s="96">
        <f>G15+G25</f>
        <v>1362.55</v>
      </c>
      <c r="H26" s="15"/>
      <c r="I26" s="152" t="s">
        <v>34</v>
      </c>
      <c r="J26" s="153"/>
      <c r="K26" s="154"/>
      <c r="L26" s="95">
        <f>L15+L25</f>
        <v>58.05</v>
      </c>
      <c r="M26" s="95">
        <f>M15+M25</f>
        <v>41.459999999999994</v>
      </c>
      <c r="N26" s="95">
        <f>N15+N25</f>
        <v>219.61</v>
      </c>
      <c r="O26" s="96">
        <f>O15+O25</f>
        <v>1322.6399999999999</v>
      </c>
      <c r="P26" s="18"/>
      <c r="Q26" s="18"/>
    </row>
    <row r="27" spans="1:17" ht="18" x14ac:dyDescent="0.35">
      <c r="A27" s="53"/>
      <c r="B27" s="33"/>
      <c r="C27" s="53"/>
      <c r="D27" s="53"/>
      <c r="E27" s="53"/>
      <c r="F27" s="53"/>
      <c r="G27" s="53"/>
      <c r="H27" s="29"/>
      <c r="I27" s="53"/>
      <c r="J27" s="33"/>
      <c r="K27" s="53"/>
      <c r="L27" s="53"/>
      <c r="M27" s="53"/>
      <c r="N27" s="53"/>
      <c r="O27" s="53"/>
      <c r="P27" s="29"/>
      <c r="Q27" s="29"/>
    </row>
    <row r="28" spans="1:17" ht="21" x14ac:dyDescent="0.4">
      <c r="A28" s="54"/>
      <c r="B28" s="55"/>
      <c r="C28" s="54"/>
      <c r="D28" s="54"/>
      <c r="E28" s="54"/>
      <c r="F28" s="54"/>
      <c r="G28" s="54"/>
      <c r="H28" s="68"/>
      <c r="I28" s="54"/>
      <c r="J28" s="55"/>
      <c r="K28" s="54"/>
      <c r="L28" s="54"/>
      <c r="M28" s="54"/>
      <c r="N28" s="54"/>
      <c r="O28" s="54"/>
      <c r="P28" s="68"/>
    </row>
    <row r="29" spans="1:17" ht="18" x14ac:dyDescent="0.35">
      <c r="A29" s="53"/>
      <c r="B29" s="56"/>
      <c r="C29" s="57"/>
      <c r="D29" s="57"/>
      <c r="E29" s="57"/>
      <c r="F29" s="57"/>
      <c r="G29" s="57"/>
      <c r="H29" s="58"/>
      <c r="I29" s="155"/>
      <c r="J29" s="155"/>
      <c r="K29" s="155"/>
      <c r="L29" s="53"/>
      <c r="M29" s="53"/>
      <c r="N29" s="53"/>
      <c r="O29" s="53"/>
    </row>
    <row r="30" spans="1:17" x14ac:dyDescent="0.3">
      <c r="A30" s="59"/>
      <c r="B30" s="156"/>
      <c r="C30" s="156"/>
      <c r="D30" s="156"/>
      <c r="E30" s="60"/>
      <c r="F30" s="60"/>
      <c r="G30" s="60"/>
      <c r="H30" s="59"/>
      <c r="I30" s="69"/>
      <c r="J30" s="70"/>
      <c r="K30" s="69"/>
      <c r="L30" s="60"/>
      <c r="M30" s="60"/>
      <c r="N30" s="60"/>
      <c r="O30" s="60"/>
    </row>
    <row r="31" spans="1:17" x14ac:dyDescent="0.3">
      <c r="A31" s="60"/>
      <c r="B31" s="61"/>
      <c r="C31" s="60"/>
      <c r="D31" s="60"/>
      <c r="E31" s="60"/>
      <c r="F31" s="60"/>
      <c r="G31" s="60"/>
      <c r="H31" s="60"/>
      <c r="I31"/>
      <c r="J31"/>
      <c r="K31"/>
      <c r="L31"/>
      <c r="M31"/>
      <c r="N31"/>
      <c r="O31"/>
    </row>
    <row r="32" spans="1:17" x14ac:dyDescent="0.3">
      <c r="A32" s="60"/>
      <c r="B32" s="61"/>
      <c r="C32" s="60"/>
      <c r="D32" s="60"/>
      <c r="E32" s="60"/>
      <c r="F32" s="60"/>
      <c r="G32" s="60"/>
      <c r="I32" s="60"/>
      <c r="J32" s="61"/>
      <c r="K32" s="60"/>
      <c r="L32" s="60"/>
      <c r="M32" s="60"/>
      <c r="N32" s="60"/>
      <c r="O32" s="60"/>
    </row>
    <row r="33" spans="1:15" x14ac:dyDescent="0.3">
      <c r="A33" s="60"/>
      <c r="B33" s="61"/>
      <c r="C33" s="60"/>
      <c r="D33" s="60"/>
      <c r="E33" s="60"/>
      <c r="F33" s="60"/>
      <c r="G33" s="60"/>
      <c r="I33" s="60"/>
      <c r="J33" s="61"/>
      <c r="K33" s="60"/>
      <c r="L33" s="60"/>
      <c r="M33" s="60"/>
      <c r="N33" s="60"/>
      <c r="O33" s="60"/>
    </row>
    <row r="34" spans="1:15" x14ac:dyDescent="0.3">
      <c r="I34" s="60"/>
      <c r="J34" s="61"/>
      <c r="K34" s="60"/>
      <c r="L34" s="60"/>
      <c r="M34" s="60"/>
      <c r="N34" s="60"/>
      <c r="O34" s="60"/>
    </row>
  </sheetData>
  <mergeCells count="32">
    <mergeCell ref="A1:G1"/>
    <mergeCell ref="I1:O1"/>
    <mergeCell ref="A2:G2"/>
    <mergeCell ref="I2:O2"/>
    <mergeCell ref="A3:G3"/>
    <mergeCell ref="I3:O3"/>
    <mergeCell ref="A4:G4"/>
    <mergeCell ref="I4:O4"/>
    <mergeCell ref="A5:G5"/>
    <mergeCell ref="I5:O5"/>
    <mergeCell ref="A6:A7"/>
    <mergeCell ref="B6:B7"/>
    <mergeCell ref="C6:C7"/>
    <mergeCell ref="D6:F6"/>
    <mergeCell ref="G6:G7"/>
    <mergeCell ref="I6:I7"/>
    <mergeCell ref="J6:J7"/>
    <mergeCell ref="K6:K7"/>
    <mergeCell ref="L6:N6"/>
    <mergeCell ref="O6:O7"/>
    <mergeCell ref="A8:G8"/>
    <mergeCell ref="I8:O8"/>
    <mergeCell ref="A26:C26"/>
    <mergeCell ref="I26:K26"/>
    <mergeCell ref="I29:K29"/>
    <mergeCell ref="B30:D30"/>
    <mergeCell ref="A15:B15"/>
    <mergeCell ref="I15:J15"/>
    <mergeCell ref="A17:G17"/>
    <mergeCell ref="I17:O17"/>
    <mergeCell ref="A25:B25"/>
    <mergeCell ref="I25:J25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70" zoomScaleNormal="70" workbookViewId="0">
      <selection activeCell="A3" sqref="A3:G3"/>
    </sheetView>
  </sheetViews>
  <sheetFormatPr defaultColWidth="9" defaultRowHeight="14.4" x14ac:dyDescent="0.3"/>
  <cols>
    <col min="1" max="1" width="10.6640625" customWidth="1"/>
    <col min="2" max="2" width="36" customWidth="1"/>
    <col min="3" max="3" width="11.33203125" customWidth="1"/>
    <col min="4" max="4" width="8.5546875" customWidth="1"/>
    <col min="5" max="5" width="8.109375" bestFit="1" customWidth="1"/>
    <col min="6" max="6" width="12" customWidth="1"/>
    <col min="7" max="7" width="13.33203125" customWidth="1"/>
    <col min="8" max="8" width="4" customWidth="1"/>
    <col min="9" max="9" width="10.6640625" customWidth="1"/>
    <col min="10" max="10" width="35.109375" customWidth="1"/>
    <col min="11" max="11" width="11.44140625" customWidth="1"/>
    <col min="12" max="12" width="8" customWidth="1"/>
    <col min="13" max="13" width="8.6640625" customWidth="1"/>
    <col min="14" max="14" width="12" customWidth="1"/>
    <col min="15" max="15" width="13.44140625" customWidth="1"/>
  </cols>
  <sheetData>
    <row r="1" spans="1:16" ht="18" x14ac:dyDescent="0.35">
      <c r="A1" s="188" t="s">
        <v>35</v>
      </c>
      <c r="B1" s="189"/>
      <c r="C1" s="189"/>
      <c r="D1" s="189"/>
      <c r="E1" s="189"/>
      <c r="F1" s="189"/>
      <c r="G1" s="190"/>
      <c r="H1" s="15"/>
      <c r="I1" s="188" t="s">
        <v>36</v>
      </c>
      <c r="J1" s="189"/>
      <c r="K1" s="189"/>
      <c r="L1" s="189"/>
      <c r="M1" s="189"/>
      <c r="N1" s="189"/>
      <c r="O1" s="190"/>
      <c r="P1" s="38"/>
    </row>
    <row r="2" spans="1:16" ht="18" x14ac:dyDescent="0.35">
      <c r="A2" s="191" t="s">
        <v>2</v>
      </c>
      <c r="B2" s="192"/>
      <c r="C2" s="192"/>
      <c r="D2" s="192"/>
      <c r="E2" s="192"/>
      <c r="F2" s="192"/>
      <c r="G2" s="193"/>
      <c r="H2" s="15"/>
      <c r="I2" s="191" t="s">
        <v>2</v>
      </c>
      <c r="J2" s="192"/>
      <c r="K2" s="192"/>
      <c r="L2" s="192"/>
      <c r="M2" s="192"/>
      <c r="N2" s="192"/>
      <c r="O2" s="193"/>
      <c r="P2" s="38"/>
    </row>
    <row r="3" spans="1:16" ht="18" x14ac:dyDescent="0.35">
      <c r="A3" s="191" t="s">
        <v>112</v>
      </c>
      <c r="B3" s="192"/>
      <c r="C3" s="192"/>
      <c r="D3" s="192"/>
      <c r="E3" s="192"/>
      <c r="F3" s="192"/>
      <c r="G3" s="193"/>
      <c r="H3" s="15"/>
      <c r="I3" s="191" t="s">
        <v>112</v>
      </c>
      <c r="J3" s="192"/>
      <c r="K3" s="192"/>
      <c r="L3" s="192"/>
      <c r="M3" s="192"/>
      <c r="N3" s="192"/>
      <c r="O3" s="193"/>
      <c r="P3" s="38"/>
    </row>
    <row r="4" spans="1:16" ht="18.75" customHeight="1" x14ac:dyDescent="0.35">
      <c r="A4" s="194" t="s">
        <v>37</v>
      </c>
      <c r="B4" s="195"/>
      <c r="C4" s="195"/>
      <c r="D4" s="195"/>
      <c r="E4" s="195"/>
      <c r="F4" s="195"/>
      <c r="G4" s="196"/>
      <c r="H4" s="15"/>
      <c r="I4" s="194" t="s">
        <v>38</v>
      </c>
      <c r="J4" s="195"/>
      <c r="K4" s="195"/>
      <c r="L4" s="195"/>
      <c r="M4" s="195"/>
      <c r="N4" s="195"/>
      <c r="O4" s="196"/>
      <c r="P4" s="38"/>
    </row>
    <row r="5" spans="1:16" ht="19.5" customHeight="1" x14ac:dyDescent="0.35">
      <c r="A5" s="197" t="s">
        <v>39</v>
      </c>
      <c r="B5" s="198"/>
      <c r="C5" s="198"/>
      <c r="D5" s="198"/>
      <c r="E5" s="198"/>
      <c r="F5" s="198"/>
      <c r="G5" s="199"/>
      <c r="H5" s="15"/>
      <c r="I5" s="200" t="s">
        <v>40</v>
      </c>
      <c r="J5" s="201"/>
      <c r="K5" s="201"/>
      <c r="L5" s="201"/>
      <c r="M5" s="201"/>
      <c r="N5" s="201"/>
      <c r="O5" s="202"/>
      <c r="P5" s="37"/>
    </row>
    <row r="6" spans="1:16" ht="17.399999999999999" x14ac:dyDescent="0.3">
      <c r="A6" s="186" t="s">
        <v>6</v>
      </c>
      <c r="B6" s="168" t="s">
        <v>41</v>
      </c>
      <c r="C6" s="168" t="s">
        <v>42</v>
      </c>
      <c r="D6" s="170" t="s">
        <v>9</v>
      </c>
      <c r="E6" s="171"/>
      <c r="F6" s="172"/>
      <c r="G6" s="173" t="s">
        <v>10</v>
      </c>
      <c r="H6" s="16"/>
      <c r="I6" s="207" t="s">
        <v>6</v>
      </c>
      <c r="J6" s="203" t="s">
        <v>43</v>
      </c>
      <c r="K6" s="203" t="s">
        <v>42</v>
      </c>
      <c r="L6" s="203" t="s">
        <v>9</v>
      </c>
      <c r="M6" s="203"/>
      <c r="N6" s="203"/>
      <c r="O6" s="205" t="s">
        <v>94</v>
      </c>
      <c r="P6" s="37"/>
    </row>
    <row r="7" spans="1:16" ht="44.4" customHeight="1" x14ac:dyDescent="0.3">
      <c r="A7" s="187"/>
      <c r="B7" s="169"/>
      <c r="C7" s="169"/>
      <c r="D7" s="142" t="s">
        <v>11</v>
      </c>
      <c r="E7" s="142" t="s">
        <v>12</v>
      </c>
      <c r="F7" s="142" t="s">
        <v>13</v>
      </c>
      <c r="G7" s="174"/>
      <c r="H7" s="16"/>
      <c r="I7" s="208"/>
      <c r="J7" s="204"/>
      <c r="K7" s="204"/>
      <c r="L7" s="17" t="s">
        <v>11</v>
      </c>
      <c r="M7" s="17" t="s">
        <v>12</v>
      </c>
      <c r="N7" s="17" t="s">
        <v>13</v>
      </c>
      <c r="O7" s="206"/>
      <c r="P7" s="37"/>
    </row>
    <row r="8" spans="1:16" ht="18" x14ac:dyDescent="0.35">
      <c r="A8" s="210" t="s">
        <v>14</v>
      </c>
      <c r="B8" s="211"/>
      <c r="C8" s="211"/>
      <c r="D8" s="211"/>
      <c r="E8" s="211"/>
      <c r="F8" s="211"/>
      <c r="G8" s="212"/>
      <c r="H8" s="15"/>
      <c r="I8" s="213" t="s">
        <v>14</v>
      </c>
      <c r="J8" s="214"/>
      <c r="K8" s="214"/>
      <c r="L8" s="214"/>
      <c r="M8" s="214"/>
      <c r="N8" s="214"/>
      <c r="O8" s="215"/>
      <c r="P8" s="37"/>
    </row>
    <row r="9" spans="1:16" ht="39" customHeight="1" x14ac:dyDescent="0.35">
      <c r="A9" s="72">
        <v>2</v>
      </c>
      <c r="B9" s="73" t="s">
        <v>95</v>
      </c>
      <c r="C9" s="149" t="s">
        <v>96</v>
      </c>
      <c r="D9" s="147">
        <v>0.9</v>
      </c>
      <c r="E9" s="147">
        <v>4.2</v>
      </c>
      <c r="F9" s="147">
        <v>22.1</v>
      </c>
      <c r="G9" s="148">
        <v>129.69999999999999</v>
      </c>
      <c r="H9" s="15"/>
      <c r="I9" s="90">
        <v>71</v>
      </c>
      <c r="J9" s="73" t="s">
        <v>44</v>
      </c>
      <c r="K9" s="74">
        <v>60</v>
      </c>
      <c r="L9" s="74">
        <v>0.67</v>
      </c>
      <c r="M9" s="74">
        <v>0.12</v>
      </c>
      <c r="N9" s="74">
        <v>2.2799999999999998</v>
      </c>
      <c r="O9" s="75">
        <v>13.2</v>
      </c>
      <c r="P9" s="37"/>
    </row>
    <row r="10" spans="1:16" ht="36" x14ac:dyDescent="0.35">
      <c r="A10" s="72">
        <v>206</v>
      </c>
      <c r="B10" s="73" t="s">
        <v>97</v>
      </c>
      <c r="C10" s="91">
        <v>150</v>
      </c>
      <c r="D10" s="147">
        <v>9.6</v>
      </c>
      <c r="E10" s="147">
        <v>7.2</v>
      </c>
      <c r="F10" s="147">
        <v>25.3</v>
      </c>
      <c r="G10" s="148">
        <v>253.1</v>
      </c>
      <c r="H10" s="15"/>
      <c r="I10" s="72">
        <v>309</v>
      </c>
      <c r="J10" s="73" t="s">
        <v>30</v>
      </c>
      <c r="K10" s="74">
        <v>150</v>
      </c>
      <c r="L10" s="74">
        <v>5.46</v>
      </c>
      <c r="M10" s="74">
        <v>5.79</v>
      </c>
      <c r="N10" s="74">
        <v>30.46</v>
      </c>
      <c r="O10" s="75">
        <v>195.71</v>
      </c>
      <c r="P10" s="37"/>
    </row>
    <row r="11" spans="1:16" ht="36" x14ac:dyDescent="0.35">
      <c r="A11" s="143">
        <v>382</v>
      </c>
      <c r="B11" s="144" t="s">
        <v>45</v>
      </c>
      <c r="C11" s="145">
        <v>200</v>
      </c>
      <c r="D11" s="145">
        <v>3.78</v>
      </c>
      <c r="E11" s="145">
        <v>0.67</v>
      </c>
      <c r="F11" s="145">
        <v>26</v>
      </c>
      <c r="G11" s="146">
        <v>118.6</v>
      </c>
      <c r="H11" s="15"/>
      <c r="I11" s="72">
        <v>290</v>
      </c>
      <c r="J11" s="73" t="s">
        <v>109</v>
      </c>
      <c r="K11" s="74">
        <v>90</v>
      </c>
      <c r="L11" s="74">
        <v>11.95</v>
      </c>
      <c r="M11" s="74">
        <v>9.76</v>
      </c>
      <c r="N11" s="74">
        <v>2.61</v>
      </c>
      <c r="O11" s="75">
        <v>145.80000000000001</v>
      </c>
      <c r="P11" s="37"/>
    </row>
    <row r="12" spans="1:16" ht="18" x14ac:dyDescent="0.35">
      <c r="A12" s="72" t="s">
        <v>16</v>
      </c>
      <c r="B12" s="73" t="s">
        <v>24</v>
      </c>
      <c r="C12" s="74">
        <v>20</v>
      </c>
      <c r="D12" s="74">
        <v>0.9</v>
      </c>
      <c r="E12" s="74">
        <v>0.2</v>
      </c>
      <c r="F12" s="74">
        <v>8.5</v>
      </c>
      <c r="G12" s="75">
        <v>40.799999999999997</v>
      </c>
      <c r="H12" s="15"/>
      <c r="I12" s="72">
        <v>377</v>
      </c>
      <c r="J12" s="73" t="s">
        <v>32</v>
      </c>
      <c r="K12" s="74">
        <v>200</v>
      </c>
      <c r="L12" s="74">
        <v>0.13</v>
      </c>
      <c r="M12" s="74">
        <v>0.02</v>
      </c>
      <c r="N12" s="74">
        <v>15.2</v>
      </c>
      <c r="O12" s="75">
        <v>62</v>
      </c>
      <c r="P12" s="37"/>
    </row>
    <row r="13" spans="1:16" ht="18.600000000000001" thickBot="1" x14ac:dyDescent="0.4">
      <c r="A13" s="133">
        <v>847</v>
      </c>
      <c r="B13" s="77" t="s">
        <v>98</v>
      </c>
      <c r="C13" s="82">
        <v>100</v>
      </c>
      <c r="D13" s="82">
        <v>0.8</v>
      </c>
      <c r="E13" s="82">
        <v>0.8</v>
      </c>
      <c r="F13" s="82">
        <v>12.2</v>
      </c>
      <c r="G13" s="83">
        <v>45.2</v>
      </c>
      <c r="H13" s="15"/>
      <c r="I13" s="72" t="s">
        <v>16</v>
      </c>
      <c r="J13" s="73" t="s">
        <v>24</v>
      </c>
      <c r="K13" s="74">
        <v>30</v>
      </c>
      <c r="L13" s="74">
        <v>1.35</v>
      </c>
      <c r="M13" s="74">
        <v>0.3</v>
      </c>
      <c r="N13" s="74">
        <v>12.75</v>
      </c>
      <c r="O13" s="75">
        <v>61.2</v>
      </c>
      <c r="P13" s="37"/>
    </row>
    <row r="14" spans="1:16" ht="18.600000000000001" thickBot="1" x14ac:dyDescent="0.4">
      <c r="A14" s="159" t="s">
        <v>25</v>
      </c>
      <c r="B14" s="160"/>
      <c r="C14" s="13">
        <v>510</v>
      </c>
      <c r="D14" s="98">
        <f>SUM(D9:D13)</f>
        <v>15.98</v>
      </c>
      <c r="E14" s="84">
        <f>SUM(E9:E13)</f>
        <v>13.07</v>
      </c>
      <c r="F14" s="84">
        <f>SUM(F9:F13)</f>
        <v>94.100000000000009</v>
      </c>
      <c r="G14" s="85">
        <f>SUM(G9:G13)</f>
        <v>587.4</v>
      </c>
      <c r="H14" s="15"/>
      <c r="I14" s="76" t="s">
        <v>16</v>
      </c>
      <c r="J14" s="77" t="s">
        <v>23</v>
      </c>
      <c r="K14" s="82">
        <v>30</v>
      </c>
      <c r="L14" s="82">
        <v>1.5</v>
      </c>
      <c r="M14" s="82">
        <v>0.2</v>
      </c>
      <c r="N14" s="82">
        <v>13.7</v>
      </c>
      <c r="O14" s="83">
        <v>64.099999999999994</v>
      </c>
      <c r="P14" s="37"/>
    </row>
    <row r="15" spans="1:16" ht="18.600000000000001" thickBot="1" x14ac:dyDescent="0.4">
      <c r="A15" s="112"/>
      <c r="B15" s="112"/>
      <c r="C15" s="120"/>
      <c r="D15" s="115"/>
      <c r="E15" s="115"/>
      <c r="F15" s="115"/>
      <c r="G15" s="115"/>
      <c r="H15" s="15"/>
      <c r="I15" s="159" t="s">
        <v>25</v>
      </c>
      <c r="J15" s="160"/>
      <c r="K15" s="13">
        <f>SUM(K9:K14)</f>
        <v>560</v>
      </c>
      <c r="L15" s="98">
        <f>SUM(L9:L14)</f>
        <v>21.06</v>
      </c>
      <c r="M15" s="84">
        <f>SUM(M9:M14)</f>
        <v>16.190000000000001</v>
      </c>
      <c r="N15" s="84">
        <f>SUM(N9:N14)</f>
        <v>77</v>
      </c>
      <c r="O15" s="85">
        <f>SUM(O9:O14)</f>
        <v>542.01</v>
      </c>
      <c r="P15" s="37"/>
    </row>
    <row r="16" spans="1:16" ht="18" x14ac:dyDescent="0.35">
      <c r="A16" s="15"/>
      <c r="B16" s="15"/>
      <c r="C16" s="107"/>
      <c r="D16" s="107"/>
      <c r="E16" s="15"/>
      <c r="F16" s="15"/>
      <c r="G16" s="15"/>
      <c r="H16" s="15"/>
      <c r="I16" s="22"/>
      <c r="J16" s="22"/>
      <c r="K16" s="22"/>
      <c r="L16" s="22"/>
      <c r="M16" s="22"/>
      <c r="N16" s="22"/>
      <c r="O16" s="22"/>
      <c r="P16" s="37"/>
    </row>
    <row r="17" spans="1:16" ht="18" x14ac:dyDescent="0.35">
      <c r="A17" s="121"/>
      <c r="B17" s="122"/>
      <c r="C17" s="162" t="s">
        <v>26</v>
      </c>
      <c r="D17" s="162"/>
      <c r="E17" s="123"/>
      <c r="F17" s="124"/>
      <c r="G17" s="125"/>
      <c r="H17" s="15"/>
      <c r="I17" s="121"/>
      <c r="J17" s="122"/>
      <c r="K17" s="162" t="s">
        <v>26</v>
      </c>
      <c r="L17" s="162"/>
      <c r="M17" s="123"/>
      <c r="N17" s="124"/>
      <c r="O17" s="125"/>
      <c r="P17" s="37"/>
    </row>
    <row r="18" spans="1:16" ht="38.4" customHeight="1" x14ac:dyDescent="0.35">
      <c r="A18" s="65">
        <v>24</v>
      </c>
      <c r="B18" s="50" t="s">
        <v>47</v>
      </c>
      <c r="C18" s="51">
        <v>60</v>
      </c>
      <c r="D18" s="51">
        <v>0.57999999999999996</v>
      </c>
      <c r="E18" s="51">
        <v>3.65</v>
      </c>
      <c r="F18" s="51">
        <v>2.19</v>
      </c>
      <c r="G18" s="52">
        <v>42.4</v>
      </c>
      <c r="H18" s="15"/>
      <c r="I18" s="65" t="s">
        <v>16</v>
      </c>
      <c r="J18" s="50" t="s">
        <v>110</v>
      </c>
      <c r="K18" s="51">
        <v>60</v>
      </c>
      <c r="L18" s="51">
        <v>0.96</v>
      </c>
      <c r="M18" s="51">
        <v>3.78</v>
      </c>
      <c r="N18" s="51">
        <v>2.17</v>
      </c>
      <c r="O18" s="52">
        <v>54.48</v>
      </c>
      <c r="P18" s="37"/>
    </row>
    <row r="19" spans="1:16" ht="57" customHeight="1" x14ac:dyDescent="0.35">
      <c r="A19" s="72">
        <v>111</v>
      </c>
      <c r="B19" s="73" t="s">
        <v>48</v>
      </c>
      <c r="C19" s="74">
        <v>200</v>
      </c>
      <c r="D19" s="74">
        <v>7.1</v>
      </c>
      <c r="E19" s="74">
        <v>8.6999999999999993</v>
      </c>
      <c r="F19" s="74">
        <v>13.34</v>
      </c>
      <c r="G19" s="75">
        <v>156.4</v>
      </c>
      <c r="H19" s="15"/>
      <c r="I19" s="72">
        <v>104</v>
      </c>
      <c r="J19" s="73" t="s">
        <v>49</v>
      </c>
      <c r="K19" s="74" t="s">
        <v>50</v>
      </c>
      <c r="L19" s="74">
        <v>3.5</v>
      </c>
      <c r="M19" s="74">
        <v>6.56</v>
      </c>
      <c r="N19" s="74">
        <v>13.77</v>
      </c>
      <c r="O19" s="75">
        <v>124.2</v>
      </c>
      <c r="P19" s="37"/>
    </row>
    <row r="20" spans="1:16" ht="23.25" customHeight="1" x14ac:dyDescent="0.35">
      <c r="A20" s="72">
        <v>128</v>
      </c>
      <c r="B20" s="73" t="s">
        <v>51</v>
      </c>
      <c r="C20" s="74">
        <v>150</v>
      </c>
      <c r="D20" s="74">
        <v>3.1</v>
      </c>
      <c r="E20" s="74">
        <v>9.16</v>
      </c>
      <c r="F20" s="74">
        <v>18</v>
      </c>
      <c r="G20" s="75">
        <v>172.9</v>
      </c>
      <c r="H20" s="15"/>
      <c r="I20" s="78">
        <v>199</v>
      </c>
      <c r="J20" s="79" t="s">
        <v>52</v>
      </c>
      <c r="K20" s="74">
        <v>150</v>
      </c>
      <c r="L20" s="74">
        <v>12.99</v>
      </c>
      <c r="M20" s="74">
        <v>6.53</v>
      </c>
      <c r="N20" s="102">
        <v>33.36</v>
      </c>
      <c r="O20" s="126">
        <v>220.86</v>
      </c>
      <c r="P20" s="37"/>
    </row>
    <row r="21" spans="1:16" ht="43.95" customHeight="1" x14ac:dyDescent="0.35">
      <c r="A21" s="72" t="s">
        <v>16</v>
      </c>
      <c r="B21" s="73" t="s">
        <v>53</v>
      </c>
      <c r="C21" s="74">
        <v>90</v>
      </c>
      <c r="D21" s="74">
        <v>14.04</v>
      </c>
      <c r="E21" s="74">
        <v>4.68</v>
      </c>
      <c r="F21" s="74">
        <v>7.33</v>
      </c>
      <c r="G21" s="75">
        <v>126.63</v>
      </c>
      <c r="H21" s="15"/>
      <c r="I21" s="72" t="s">
        <v>16</v>
      </c>
      <c r="J21" s="127" t="s">
        <v>18</v>
      </c>
      <c r="K21" s="74">
        <v>90</v>
      </c>
      <c r="L21" s="74">
        <v>25.2</v>
      </c>
      <c r="M21" s="74">
        <v>3.24</v>
      </c>
      <c r="N21" s="74">
        <v>34.380000000000003</v>
      </c>
      <c r="O21" s="75">
        <v>119.61</v>
      </c>
      <c r="P21" s="37"/>
    </row>
    <row r="22" spans="1:16" ht="22.5" customHeight="1" x14ac:dyDescent="0.35">
      <c r="A22" s="72">
        <v>349</v>
      </c>
      <c r="B22" s="73" t="s">
        <v>54</v>
      </c>
      <c r="C22" s="91">
        <v>200</v>
      </c>
      <c r="D22" s="74">
        <v>0.66</v>
      </c>
      <c r="E22" s="74">
        <v>0.09</v>
      </c>
      <c r="F22" s="74">
        <v>32.1</v>
      </c>
      <c r="G22" s="75">
        <v>132.80000000000001</v>
      </c>
      <c r="H22" s="15"/>
      <c r="I22" s="76">
        <v>389</v>
      </c>
      <c r="J22" s="73" t="s">
        <v>65</v>
      </c>
      <c r="K22" s="74">
        <v>180</v>
      </c>
      <c r="L22" s="74">
        <v>0.9</v>
      </c>
      <c r="M22" s="74">
        <v>0</v>
      </c>
      <c r="N22" s="74">
        <v>18.18</v>
      </c>
      <c r="O22" s="89">
        <v>76.319999999999993</v>
      </c>
      <c r="P22" s="37"/>
    </row>
    <row r="23" spans="1:16" ht="21" customHeight="1" x14ac:dyDescent="0.35">
      <c r="A23" s="72" t="s">
        <v>16</v>
      </c>
      <c r="B23" s="118" t="s">
        <v>24</v>
      </c>
      <c r="C23" s="74">
        <v>30</v>
      </c>
      <c r="D23" s="74">
        <v>1.35</v>
      </c>
      <c r="E23" s="74">
        <v>0.3</v>
      </c>
      <c r="F23" s="74">
        <v>12.75</v>
      </c>
      <c r="G23" s="75">
        <v>61.2</v>
      </c>
      <c r="H23" s="15"/>
      <c r="I23" s="72" t="s">
        <v>16</v>
      </c>
      <c r="J23" s="73" t="s">
        <v>24</v>
      </c>
      <c r="K23" s="74">
        <v>40</v>
      </c>
      <c r="L23" s="74">
        <v>1.8</v>
      </c>
      <c r="M23" s="74">
        <v>0.4</v>
      </c>
      <c r="N23" s="74">
        <v>17</v>
      </c>
      <c r="O23" s="75">
        <v>81.599999999999994</v>
      </c>
      <c r="P23" s="37"/>
    </row>
    <row r="24" spans="1:16" ht="18" x14ac:dyDescent="0.35">
      <c r="A24" s="76" t="s">
        <v>16</v>
      </c>
      <c r="B24" s="77" t="s">
        <v>23</v>
      </c>
      <c r="C24" s="82">
        <v>30</v>
      </c>
      <c r="D24" s="82">
        <v>1.5</v>
      </c>
      <c r="E24" s="82">
        <v>0.2</v>
      </c>
      <c r="F24" s="82">
        <v>13.7</v>
      </c>
      <c r="G24" s="83">
        <v>64.099999999999994</v>
      </c>
      <c r="H24" s="15"/>
      <c r="I24" s="76" t="s">
        <v>16</v>
      </c>
      <c r="J24" s="77" t="s">
        <v>23</v>
      </c>
      <c r="K24" s="82">
        <v>30</v>
      </c>
      <c r="L24" s="82">
        <v>1.5</v>
      </c>
      <c r="M24" s="82">
        <v>0.2</v>
      </c>
      <c r="N24" s="82">
        <v>13.7</v>
      </c>
      <c r="O24" s="83">
        <v>64.099999999999994</v>
      </c>
      <c r="P24" s="37"/>
    </row>
    <row r="25" spans="1:16" ht="18" x14ac:dyDescent="0.35">
      <c r="A25" s="166" t="s">
        <v>25</v>
      </c>
      <c r="B25" s="167"/>
      <c r="C25" s="104">
        <f>SUM(C18:C24)</f>
        <v>760</v>
      </c>
      <c r="D25" s="119">
        <f>SUM(D18:D24)</f>
        <v>28.330000000000002</v>
      </c>
      <c r="E25" s="93">
        <f>SUM(E18:E24)</f>
        <v>26.779999999999998</v>
      </c>
      <c r="F25" s="93">
        <f>SUM(F18:F24)</f>
        <v>99.410000000000011</v>
      </c>
      <c r="G25" s="94">
        <f>SUM(G18:G24)</f>
        <v>756.43000000000018</v>
      </c>
      <c r="H25" s="15"/>
      <c r="I25" s="166" t="s">
        <v>25</v>
      </c>
      <c r="J25" s="167"/>
      <c r="K25" s="104">
        <v>770</v>
      </c>
      <c r="L25" s="119">
        <f>SUM(L18:L24)</f>
        <v>46.849999999999994</v>
      </c>
      <c r="M25" s="93">
        <f>SUM(M18:M24)</f>
        <v>20.709999999999997</v>
      </c>
      <c r="N25" s="93">
        <f>SUM(N18:N24)</f>
        <v>132.56</v>
      </c>
      <c r="O25" s="94">
        <f>SUM(O18:O24)</f>
        <v>741.17000000000007</v>
      </c>
      <c r="P25" s="37"/>
    </row>
    <row r="26" spans="1:16" ht="18" x14ac:dyDescent="0.35">
      <c r="A26" s="152" t="s">
        <v>34</v>
      </c>
      <c r="B26" s="153"/>
      <c r="C26" s="154"/>
      <c r="D26" s="95">
        <f>D14+D25</f>
        <v>44.31</v>
      </c>
      <c r="E26" s="95">
        <f>E14+E25</f>
        <v>39.849999999999994</v>
      </c>
      <c r="F26" s="95">
        <f>F14+F25</f>
        <v>193.51000000000002</v>
      </c>
      <c r="G26" s="96">
        <f>G14+G25</f>
        <v>1343.8300000000002</v>
      </c>
      <c r="H26" s="15"/>
      <c r="I26" s="152" t="s">
        <v>34</v>
      </c>
      <c r="J26" s="153"/>
      <c r="K26" s="154"/>
      <c r="L26" s="95">
        <f>L15+L25</f>
        <v>67.91</v>
      </c>
      <c r="M26" s="95">
        <f>M15+M25</f>
        <v>36.9</v>
      </c>
      <c r="N26" s="95">
        <f>N15+N25</f>
        <v>209.56</v>
      </c>
      <c r="O26" s="96">
        <f>O15+O25</f>
        <v>1283.18</v>
      </c>
      <c r="P26" s="37"/>
    </row>
    <row r="27" spans="1:16" ht="17.399999999999999" x14ac:dyDescent="0.3">
      <c r="A27" s="40"/>
      <c r="B27" s="41"/>
      <c r="C27" s="40"/>
      <c r="D27" s="40"/>
      <c r="E27" s="40"/>
      <c r="F27" s="40"/>
      <c r="G27" s="40"/>
      <c r="H27" s="36"/>
      <c r="I27" s="37"/>
      <c r="J27" s="37"/>
      <c r="K27" s="37"/>
      <c r="L27" s="37"/>
      <c r="M27" s="37"/>
      <c r="N27" s="37"/>
      <c r="O27" s="37"/>
      <c r="P27" s="38"/>
    </row>
    <row r="28" spans="1:16" ht="17.399999999999999" x14ac:dyDescent="0.3">
      <c r="A28" s="42"/>
      <c r="B28" s="43"/>
      <c r="C28" s="209"/>
      <c r="D28" s="209"/>
      <c r="E28" s="209"/>
      <c r="F28" s="44"/>
      <c r="G28" s="44"/>
      <c r="H28" s="38"/>
      <c r="I28" s="38"/>
      <c r="J28" s="38"/>
      <c r="K28" s="38"/>
      <c r="L28" s="38"/>
      <c r="M28" s="38"/>
      <c r="N28" s="38"/>
      <c r="O28" s="38"/>
      <c r="P28" s="38"/>
    </row>
    <row r="29" spans="1:16" x14ac:dyDescent="0.3">
      <c r="A29" s="25"/>
      <c r="B29" s="26"/>
      <c r="C29" s="27"/>
      <c r="D29" s="27"/>
      <c r="E29" s="27"/>
      <c r="F29" s="27"/>
      <c r="G29" s="27"/>
      <c r="H29" s="156"/>
      <c r="I29" s="156"/>
      <c r="J29" s="156"/>
      <c r="K29" s="25"/>
      <c r="L29" s="25"/>
      <c r="M29" s="25"/>
      <c r="N29" s="25"/>
      <c r="O29" s="25"/>
    </row>
    <row r="30" spans="1:16" x14ac:dyDescent="0.3">
      <c r="H30" s="28"/>
      <c r="I30" s="27"/>
      <c r="J30" s="45"/>
      <c r="K30" s="25"/>
      <c r="L30" s="25"/>
      <c r="M30" s="25"/>
      <c r="N30" s="25"/>
      <c r="O30" s="25"/>
    </row>
    <row r="31" spans="1:16" x14ac:dyDescent="0.3">
      <c r="H31" s="156"/>
      <c r="I31" s="156"/>
      <c r="J31" s="156"/>
      <c r="K31" s="25"/>
      <c r="L31" s="25"/>
      <c r="M31" s="25"/>
      <c r="N31" s="25"/>
      <c r="O31" s="25"/>
    </row>
    <row r="32" spans="1:16" x14ac:dyDescent="0.3">
      <c r="H32" s="28"/>
      <c r="I32" s="27"/>
      <c r="J32" s="45"/>
      <c r="K32" s="25"/>
      <c r="L32" s="25"/>
      <c r="M32" s="25"/>
      <c r="N32" s="25"/>
      <c r="O32" s="25"/>
    </row>
    <row r="33" spans="1:15" x14ac:dyDescent="0.3">
      <c r="I33" s="25"/>
      <c r="J33" s="26"/>
      <c r="K33" s="25"/>
      <c r="L33" s="25"/>
      <c r="M33" s="25"/>
      <c r="N33" s="25"/>
      <c r="O33" s="25"/>
    </row>
    <row r="34" spans="1:15" x14ac:dyDescent="0.3">
      <c r="I34" s="25"/>
      <c r="J34" s="26"/>
      <c r="K34" s="25"/>
      <c r="L34" s="25"/>
      <c r="M34" s="25"/>
      <c r="N34" s="25"/>
      <c r="O34" s="25"/>
    </row>
    <row r="35" spans="1:15" x14ac:dyDescent="0.3">
      <c r="A35" s="25"/>
      <c r="B35" s="26"/>
      <c r="C35" s="25"/>
      <c r="D35" s="25"/>
      <c r="E35" s="25"/>
      <c r="F35" s="25"/>
      <c r="G35" s="25"/>
      <c r="I35" s="25"/>
      <c r="J35" s="26"/>
      <c r="K35" s="25"/>
      <c r="L35" s="25"/>
      <c r="M35" s="25"/>
      <c r="N35" s="25"/>
      <c r="O35" s="25"/>
    </row>
    <row r="36" spans="1:15" x14ac:dyDescent="0.3">
      <c r="I36" s="25"/>
      <c r="J36" s="26"/>
      <c r="K36" s="25"/>
      <c r="L36" s="25"/>
      <c r="M36" s="25"/>
      <c r="N36" s="25"/>
      <c r="O36" s="25"/>
    </row>
  </sheetData>
  <mergeCells count="33">
    <mergeCell ref="H29:J29"/>
    <mergeCell ref="H31:J31"/>
    <mergeCell ref="A6:A7"/>
    <mergeCell ref="B6:B7"/>
    <mergeCell ref="C6:C7"/>
    <mergeCell ref="G6:G7"/>
    <mergeCell ref="I6:I7"/>
    <mergeCell ref="J6:J7"/>
    <mergeCell ref="A25:B25"/>
    <mergeCell ref="I25:J25"/>
    <mergeCell ref="A26:C26"/>
    <mergeCell ref="I26:K26"/>
    <mergeCell ref="C28:E28"/>
    <mergeCell ref="A8:G8"/>
    <mergeCell ref="I8:O8"/>
    <mergeCell ref="A14:B14"/>
    <mergeCell ref="I15:J15"/>
    <mergeCell ref="C17:D17"/>
    <mergeCell ref="K17:L17"/>
    <mergeCell ref="A4:G4"/>
    <mergeCell ref="I4:O4"/>
    <mergeCell ref="A5:G5"/>
    <mergeCell ref="I5:O5"/>
    <mergeCell ref="D6:F6"/>
    <mergeCell ref="L6:N6"/>
    <mergeCell ref="K6:K7"/>
    <mergeCell ref="O6:O7"/>
    <mergeCell ref="A1:G1"/>
    <mergeCell ref="I1:O1"/>
    <mergeCell ref="A2:G2"/>
    <mergeCell ref="I2:O2"/>
    <mergeCell ref="A3:G3"/>
    <mergeCell ref="I3:O3"/>
  </mergeCells>
  <pageMargins left="0.7" right="0.7" top="0.75" bottom="0.75" header="0.3" footer="0.3"/>
  <pageSetup paperSize="9" scale="66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opLeftCell="A7" zoomScale="85" zoomScaleNormal="85" workbookViewId="0">
      <selection activeCell="A3" sqref="A3:G3"/>
    </sheetView>
  </sheetViews>
  <sheetFormatPr defaultColWidth="9" defaultRowHeight="14.4" x14ac:dyDescent="0.3"/>
  <cols>
    <col min="1" max="1" width="10.5546875" customWidth="1"/>
    <col min="2" max="2" width="32.33203125" customWidth="1"/>
    <col min="3" max="3" width="11.44140625" customWidth="1"/>
    <col min="6" max="6" width="10.88671875" customWidth="1"/>
    <col min="7" max="7" width="14.6640625" customWidth="1"/>
    <col min="8" max="8" width="3.33203125" customWidth="1"/>
    <col min="9" max="9" width="11.109375" customWidth="1"/>
    <col min="10" max="10" width="33.109375" customWidth="1"/>
    <col min="11" max="11" width="11.5546875" customWidth="1"/>
    <col min="14" max="14" width="10.88671875" customWidth="1"/>
    <col min="15" max="15" width="15" customWidth="1"/>
  </cols>
  <sheetData>
    <row r="1" spans="1:17" ht="19.2" customHeight="1" x14ac:dyDescent="0.35">
      <c r="A1" s="188" t="s">
        <v>55</v>
      </c>
      <c r="B1" s="189"/>
      <c r="C1" s="189"/>
      <c r="D1" s="189"/>
      <c r="E1" s="189"/>
      <c r="F1" s="189"/>
      <c r="G1" s="190"/>
      <c r="H1" s="15"/>
      <c r="I1" s="188" t="s">
        <v>0</v>
      </c>
      <c r="J1" s="189"/>
      <c r="K1" s="189"/>
      <c r="L1" s="189"/>
      <c r="M1" s="189"/>
      <c r="N1" s="189"/>
      <c r="O1" s="190"/>
    </row>
    <row r="2" spans="1:17" ht="18" x14ac:dyDescent="0.35">
      <c r="A2" s="191" t="s">
        <v>2</v>
      </c>
      <c r="B2" s="192"/>
      <c r="C2" s="192"/>
      <c r="D2" s="192"/>
      <c r="E2" s="192"/>
      <c r="F2" s="192"/>
      <c r="G2" s="193"/>
      <c r="H2" s="15"/>
      <c r="I2" s="191" t="s">
        <v>56</v>
      </c>
      <c r="J2" s="192"/>
      <c r="K2" s="192"/>
      <c r="L2" s="192"/>
      <c r="M2" s="192"/>
      <c r="N2" s="192"/>
      <c r="O2" s="193"/>
    </row>
    <row r="3" spans="1:17" ht="18" x14ac:dyDescent="0.35">
      <c r="A3" s="191" t="s">
        <v>112</v>
      </c>
      <c r="B3" s="192"/>
      <c r="C3" s="192"/>
      <c r="D3" s="192"/>
      <c r="E3" s="192"/>
      <c r="F3" s="192"/>
      <c r="G3" s="193"/>
      <c r="H3" s="107"/>
      <c r="I3" s="191" t="s">
        <v>112</v>
      </c>
      <c r="J3" s="192"/>
      <c r="K3" s="192"/>
      <c r="L3" s="192"/>
      <c r="M3" s="192"/>
      <c r="N3" s="192"/>
      <c r="O3" s="193"/>
      <c r="P3" s="28"/>
    </row>
    <row r="4" spans="1:17" ht="18.75" customHeight="1" x14ac:dyDescent="0.35">
      <c r="A4" s="194" t="s">
        <v>38</v>
      </c>
      <c r="B4" s="195"/>
      <c r="C4" s="195"/>
      <c r="D4" s="195"/>
      <c r="E4" s="195"/>
      <c r="F4" s="195"/>
      <c r="G4" s="196"/>
      <c r="H4" s="15"/>
      <c r="I4" s="194" t="s">
        <v>38</v>
      </c>
      <c r="J4" s="195"/>
      <c r="K4" s="195"/>
      <c r="L4" s="195"/>
      <c r="M4" s="195"/>
      <c r="N4" s="195"/>
      <c r="O4" s="196"/>
    </row>
    <row r="5" spans="1:17" ht="19.5" customHeight="1" x14ac:dyDescent="0.35">
      <c r="A5" s="197" t="s">
        <v>57</v>
      </c>
      <c r="B5" s="198"/>
      <c r="C5" s="198"/>
      <c r="D5" s="198"/>
      <c r="E5" s="198"/>
      <c r="F5" s="198"/>
      <c r="G5" s="199"/>
      <c r="H5" s="15"/>
      <c r="I5" s="197" t="s">
        <v>58</v>
      </c>
      <c r="J5" s="198"/>
      <c r="K5" s="198"/>
      <c r="L5" s="198"/>
      <c r="M5" s="198"/>
      <c r="N5" s="198"/>
      <c r="O5" s="199"/>
      <c r="P5" s="23"/>
      <c r="Q5" s="23"/>
    </row>
    <row r="6" spans="1:17" ht="17.399999999999999" x14ac:dyDescent="0.3">
      <c r="A6" s="186" t="s">
        <v>6</v>
      </c>
      <c r="B6" s="168" t="s">
        <v>7</v>
      </c>
      <c r="C6" s="168" t="s">
        <v>42</v>
      </c>
      <c r="D6" s="170" t="s">
        <v>9</v>
      </c>
      <c r="E6" s="171"/>
      <c r="F6" s="172"/>
      <c r="G6" s="173" t="s">
        <v>10</v>
      </c>
      <c r="H6" s="16"/>
      <c r="I6" s="186" t="s">
        <v>6</v>
      </c>
      <c r="J6" s="168" t="s">
        <v>7</v>
      </c>
      <c r="K6" s="168" t="s">
        <v>42</v>
      </c>
      <c r="L6" s="170" t="s">
        <v>9</v>
      </c>
      <c r="M6" s="171"/>
      <c r="N6" s="172"/>
      <c r="O6" s="173" t="s">
        <v>10</v>
      </c>
      <c r="P6" s="23"/>
      <c r="Q6" s="23"/>
    </row>
    <row r="7" spans="1:17" ht="75.599999999999994" customHeight="1" x14ac:dyDescent="0.3">
      <c r="A7" s="219"/>
      <c r="B7" s="220"/>
      <c r="C7" s="220"/>
      <c r="D7" s="108" t="s">
        <v>11</v>
      </c>
      <c r="E7" s="108" t="s">
        <v>12</v>
      </c>
      <c r="F7" s="108" t="s">
        <v>13</v>
      </c>
      <c r="G7" s="218"/>
      <c r="H7" s="16"/>
      <c r="I7" s="219"/>
      <c r="J7" s="220"/>
      <c r="K7" s="220"/>
      <c r="L7" s="108" t="s">
        <v>11</v>
      </c>
      <c r="M7" s="108" t="s">
        <v>12</v>
      </c>
      <c r="N7" s="108" t="s">
        <v>13</v>
      </c>
      <c r="O7" s="218"/>
      <c r="P7" s="23"/>
      <c r="Q7" s="23"/>
    </row>
    <row r="8" spans="1:17" ht="18" x14ac:dyDescent="0.35">
      <c r="A8" s="221" t="s">
        <v>14</v>
      </c>
      <c r="B8" s="222"/>
      <c r="C8" s="222"/>
      <c r="D8" s="222"/>
      <c r="E8" s="222"/>
      <c r="F8" s="222"/>
      <c r="G8" s="223"/>
      <c r="H8" s="15"/>
      <c r="I8" s="224" t="s">
        <v>14</v>
      </c>
      <c r="J8" s="225"/>
      <c r="K8" s="225"/>
      <c r="L8" s="225"/>
      <c r="M8" s="225"/>
      <c r="N8" s="225"/>
      <c r="O8" s="226"/>
      <c r="P8" s="23"/>
      <c r="Q8" s="23"/>
    </row>
    <row r="9" spans="1:17" s="24" customFormat="1" ht="26.25" customHeight="1" x14ac:dyDescent="0.35">
      <c r="A9" s="72" t="s">
        <v>106</v>
      </c>
      <c r="B9" s="73" t="s">
        <v>107</v>
      </c>
      <c r="C9" s="74">
        <v>60</v>
      </c>
      <c r="D9" s="74">
        <v>1.2</v>
      </c>
      <c r="E9" s="74">
        <v>0.2</v>
      </c>
      <c r="F9" s="74">
        <v>6.1</v>
      </c>
      <c r="G9" s="75">
        <v>31.3</v>
      </c>
      <c r="H9" s="15"/>
      <c r="I9" s="90">
        <v>175</v>
      </c>
      <c r="J9" s="73" t="s">
        <v>59</v>
      </c>
      <c r="K9" s="74">
        <v>200</v>
      </c>
      <c r="L9" s="74">
        <v>6.8</v>
      </c>
      <c r="M9" s="74">
        <v>8.9</v>
      </c>
      <c r="N9" s="74">
        <v>34.6</v>
      </c>
      <c r="O9" s="75">
        <v>214</v>
      </c>
      <c r="P9" s="39"/>
      <c r="Q9" s="39"/>
    </row>
    <row r="10" spans="1:17" ht="43.2" customHeight="1" x14ac:dyDescent="0.35">
      <c r="A10" s="76" t="s">
        <v>60</v>
      </c>
      <c r="B10" s="73" t="s">
        <v>61</v>
      </c>
      <c r="C10" s="74">
        <v>90</v>
      </c>
      <c r="D10" s="74">
        <v>25.2</v>
      </c>
      <c r="E10" s="74">
        <v>3.24</v>
      </c>
      <c r="F10" s="74">
        <v>34.380000000000003</v>
      </c>
      <c r="G10" s="75">
        <v>119.61</v>
      </c>
      <c r="H10" s="15"/>
      <c r="I10" s="90">
        <v>3</v>
      </c>
      <c r="J10" s="73" t="s">
        <v>62</v>
      </c>
      <c r="K10" s="74" t="s">
        <v>63</v>
      </c>
      <c r="L10" s="74">
        <v>6.27</v>
      </c>
      <c r="M10" s="74">
        <v>3.86</v>
      </c>
      <c r="N10" s="74">
        <v>14.83</v>
      </c>
      <c r="O10" s="75">
        <v>157</v>
      </c>
      <c r="P10" s="23"/>
      <c r="Q10" s="23"/>
    </row>
    <row r="11" spans="1:17" ht="40.200000000000003" customHeight="1" x14ac:dyDescent="0.35">
      <c r="A11" s="72">
        <v>302</v>
      </c>
      <c r="B11" s="73" t="s">
        <v>31</v>
      </c>
      <c r="C11" s="74">
        <v>150</v>
      </c>
      <c r="D11" s="74">
        <v>8.6</v>
      </c>
      <c r="E11" s="74">
        <v>6.09</v>
      </c>
      <c r="F11" s="74">
        <v>38.64</v>
      </c>
      <c r="G11" s="75">
        <v>243.75</v>
      </c>
      <c r="H11" s="15"/>
      <c r="I11" s="76">
        <v>378</v>
      </c>
      <c r="J11" s="109" t="s">
        <v>64</v>
      </c>
      <c r="K11" s="74">
        <v>200</v>
      </c>
      <c r="L11" s="74">
        <v>1.52</v>
      </c>
      <c r="M11" s="74">
        <v>1.35</v>
      </c>
      <c r="N11" s="74">
        <v>15.9</v>
      </c>
      <c r="O11" s="75">
        <v>81</v>
      </c>
      <c r="P11" s="23"/>
      <c r="Q11" s="23"/>
    </row>
    <row r="12" spans="1:17" ht="21.6" customHeight="1" x14ac:dyDescent="0.35">
      <c r="A12" s="76">
        <v>389</v>
      </c>
      <c r="B12" s="73" t="s">
        <v>65</v>
      </c>
      <c r="C12" s="74">
        <v>180</v>
      </c>
      <c r="D12" s="74">
        <v>0.9</v>
      </c>
      <c r="E12" s="74">
        <v>0</v>
      </c>
      <c r="F12" s="74">
        <v>18.18</v>
      </c>
      <c r="G12" s="75">
        <v>76.319999999999993</v>
      </c>
      <c r="H12" s="15"/>
      <c r="I12" s="72" t="s">
        <v>16</v>
      </c>
      <c r="J12" s="73" t="s">
        <v>24</v>
      </c>
      <c r="K12" s="74">
        <v>40</v>
      </c>
      <c r="L12" s="74">
        <v>1.8</v>
      </c>
      <c r="M12" s="74">
        <v>0.4</v>
      </c>
      <c r="N12" s="74">
        <v>17</v>
      </c>
      <c r="O12" s="75">
        <v>81.599999999999994</v>
      </c>
      <c r="P12" s="23"/>
      <c r="Q12" s="23"/>
    </row>
    <row r="13" spans="1:17" ht="19.95" customHeight="1" x14ac:dyDescent="0.35">
      <c r="A13" s="72" t="s">
        <v>16</v>
      </c>
      <c r="B13" s="73" t="s">
        <v>24</v>
      </c>
      <c r="C13" s="74">
        <v>20</v>
      </c>
      <c r="D13" s="74">
        <v>0.9</v>
      </c>
      <c r="E13" s="74">
        <v>0.2</v>
      </c>
      <c r="F13" s="74">
        <v>8.5</v>
      </c>
      <c r="G13" s="75">
        <v>40.799999999999997</v>
      </c>
      <c r="H13" s="15"/>
      <c r="I13" s="159" t="s">
        <v>25</v>
      </c>
      <c r="J13" s="160"/>
      <c r="K13" s="12">
        <v>500</v>
      </c>
      <c r="L13" s="110">
        <f>SUM(L9:L12)</f>
        <v>16.39</v>
      </c>
      <c r="M13" s="111">
        <f>SUM(M9:M12)</f>
        <v>14.51</v>
      </c>
      <c r="N13" s="111">
        <f>SUM(N9:N12)</f>
        <v>82.33</v>
      </c>
      <c r="O13" s="85">
        <f>SUM(O9:O12)</f>
        <v>533.6</v>
      </c>
      <c r="P13" s="23"/>
      <c r="Q13" s="23"/>
    </row>
    <row r="14" spans="1:17" ht="18" x14ac:dyDescent="0.35">
      <c r="A14" s="76" t="s">
        <v>16</v>
      </c>
      <c r="B14" s="77" t="s">
        <v>66</v>
      </c>
      <c r="C14" s="82">
        <v>20</v>
      </c>
      <c r="D14" s="82">
        <v>1</v>
      </c>
      <c r="E14" s="82">
        <v>0.13</v>
      </c>
      <c r="F14" s="82">
        <v>9.1300000000000008</v>
      </c>
      <c r="G14" s="83">
        <v>42.7</v>
      </c>
      <c r="H14" s="15"/>
      <c r="I14" s="112"/>
      <c r="J14" s="112"/>
      <c r="K14" s="113"/>
      <c r="L14" s="114"/>
      <c r="M14" s="114"/>
      <c r="N14" s="114"/>
      <c r="O14" s="115"/>
      <c r="P14" s="23"/>
      <c r="Q14" s="23"/>
    </row>
    <row r="15" spans="1:17" ht="18" x14ac:dyDescent="0.35">
      <c r="A15" s="216" t="s">
        <v>25</v>
      </c>
      <c r="B15" s="217"/>
      <c r="C15" s="12">
        <f>SUM(C9:C14)</f>
        <v>520</v>
      </c>
      <c r="D15" s="98">
        <f>SUM(D9:D14)</f>
        <v>37.799999999999997</v>
      </c>
      <c r="E15" s="84">
        <f>SUM(E9:E14)</f>
        <v>9.8600000000000012</v>
      </c>
      <c r="F15" s="84">
        <f>SUM(F9:F14)</f>
        <v>114.93</v>
      </c>
      <c r="G15" s="85">
        <f>SUM(G9:G14)</f>
        <v>554.48</v>
      </c>
      <c r="H15" s="15"/>
      <c r="I15" s="112"/>
      <c r="J15" s="112"/>
      <c r="K15" s="113"/>
      <c r="L15" s="114"/>
      <c r="M15" s="114"/>
      <c r="N15" s="114"/>
      <c r="O15" s="115"/>
      <c r="P15" s="23"/>
      <c r="Q15" s="23"/>
    </row>
    <row r="16" spans="1:17" ht="18" x14ac:dyDescent="0.35">
      <c r="A16" s="22"/>
      <c r="B16" s="22"/>
      <c r="C16" s="22"/>
      <c r="D16" s="22"/>
      <c r="E16" s="22"/>
      <c r="F16" s="22"/>
      <c r="G16" s="22"/>
      <c r="H16" s="15"/>
      <c r="I16" s="112"/>
      <c r="J16" s="112"/>
      <c r="K16" s="113"/>
      <c r="L16" s="114"/>
      <c r="M16" s="114"/>
      <c r="N16" s="114"/>
      <c r="O16" s="115"/>
      <c r="P16" s="23"/>
      <c r="Q16" s="23"/>
    </row>
    <row r="17" spans="1:17" ht="18" x14ac:dyDescent="0.35">
      <c r="A17" s="155"/>
      <c r="B17" s="155"/>
      <c r="C17" s="155"/>
      <c r="D17" s="116"/>
      <c r="E17" s="116"/>
      <c r="F17" s="116"/>
      <c r="G17" s="116"/>
      <c r="H17" s="15"/>
      <c r="I17" s="155"/>
      <c r="J17" s="155"/>
      <c r="K17" s="155"/>
      <c r="L17" s="22"/>
      <c r="M17" s="22"/>
      <c r="N17" s="22"/>
      <c r="O17" s="22"/>
      <c r="P17" s="23"/>
      <c r="Q17" s="23"/>
    </row>
    <row r="18" spans="1:17" ht="28.5" customHeight="1" x14ac:dyDescent="0.35">
      <c r="A18" s="161" t="s">
        <v>26</v>
      </c>
      <c r="B18" s="162"/>
      <c r="C18" s="162"/>
      <c r="D18" s="162"/>
      <c r="E18" s="162"/>
      <c r="F18" s="162"/>
      <c r="G18" s="163"/>
      <c r="H18" s="15"/>
      <c r="I18" s="161" t="s">
        <v>26</v>
      </c>
      <c r="J18" s="162"/>
      <c r="K18" s="162"/>
      <c r="L18" s="162"/>
      <c r="M18" s="162"/>
      <c r="N18" s="162"/>
      <c r="O18" s="163"/>
      <c r="P18" s="23"/>
      <c r="Q18" s="23"/>
    </row>
    <row r="19" spans="1:17" ht="20.25" customHeight="1" x14ac:dyDescent="0.35">
      <c r="A19" s="49" t="s">
        <v>104</v>
      </c>
      <c r="B19" s="50" t="s">
        <v>105</v>
      </c>
      <c r="C19" s="51">
        <v>60</v>
      </c>
      <c r="D19" s="51">
        <v>1.7</v>
      </c>
      <c r="E19" s="51">
        <v>0.1</v>
      </c>
      <c r="F19" s="51">
        <v>3.5</v>
      </c>
      <c r="G19" s="52">
        <v>22.1</v>
      </c>
      <c r="H19" s="15"/>
      <c r="I19" s="72" t="s">
        <v>106</v>
      </c>
      <c r="J19" s="73" t="s">
        <v>107</v>
      </c>
      <c r="K19" s="74">
        <v>60</v>
      </c>
      <c r="L19" s="74">
        <v>1.2</v>
      </c>
      <c r="M19" s="74">
        <v>0.2</v>
      </c>
      <c r="N19" s="74">
        <v>6.1</v>
      </c>
      <c r="O19" s="75">
        <v>31.3</v>
      </c>
      <c r="P19" s="23"/>
      <c r="Q19" s="23"/>
    </row>
    <row r="20" spans="1:17" ht="36" x14ac:dyDescent="0.35">
      <c r="A20" s="72">
        <v>102</v>
      </c>
      <c r="B20" s="73" t="s">
        <v>67</v>
      </c>
      <c r="C20" s="74">
        <v>200</v>
      </c>
      <c r="D20" s="74">
        <v>6.24</v>
      </c>
      <c r="E20" s="74">
        <v>38.42</v>
      </c>
      <c r="F20" s="74">
        <v>15.75</v>
      </c>
      <c r="G20" s="75">
        <v>123.6</v>
      </c>
      <c r="H20" s="15"/>
      <c r="I20" s="72">
        <v>96</v>
      </c>
      <c r="J20" s="73" t="s">
        <v>68</v>
      </c>
      <c r="K20" s="74">
        <v>230</v>
      </c>
      <c r="L20" s="74">
        <v>1.61</v>
      </c>
      <c r="M20" s="74">
        <v>4.47</v>
      </c>
      <c r="N20" s="74">
        <v>12.58</v>
      </c>
      <c r="O20" s="75">
        <v>128.4</v>
      </c>
      <c r="P20" s="23"/>
      <c r="Q20" s="23"/>
    </row>
    <row r="21" spans="1:17" ht="20.25" customHeight="1" x14ac:dyDescent="0.35">
      <c r="A21" s="78">
        <v>304</v>
      </c>
      <c r="B21" s="101" t="s">
        <v>20</v>
      </c>
      <c r="C21" s="74">
        <v>150</v>
      </c>
      <c r="D21" s="74">
        <v>3.65</v>
      </c>
      <c r="E21" s="74">
        <v>5.37</v>
      </c>
      <c r="F21" s="74">
        <v>36.69</v>
      </c>
      <c r="G21" s="75">
        <v>209.7</v>
      </c>
      <c r="H21" s="15"/>
      <c r="I21" s="72" t="s">
        <v>16</v>
      </c>
      <c r="J21" s="73" t="s">
        <v>46</v>
      </c>
      <c r="K21" s="74">
        <v>90</v>
      </c>
      <c r="L21" s="74">
        <v>10.73</v>
      </c>
      <c r="M21" s="74">
        <v>13.72</v>
      </c>
      <c r="N21" s="74">
        <v>12.21</v>
      </c>
      <c r="O21" s="75">
        <v>204.48</v>
      </c>
      <c r="P21" s="23"/>
      <c r="Q21" s="23"/>
    </row>
    <row r="22" spans="1:17" ht="43.95" customHeight="1" x14ac:dyDescent="0.35">
      <c r="A22" s="72">
        <v>290</v>
      </c>
      <c r="B22" s="73" t="s">
        <v>109</v>
      </c>
      <c r="C22" s="74">
        <v>90</v>
      </c>
      <c r="D22" s="74">
        <v>11.95</v>
      </c>
      <c r="E22" s="74">
        <v>9.76</v>
      </c>
      <c r="F22" s="74">
        <v>2.61</v>
      </c>
      <c r="G22" s="75">
        <v>145.80000000000001</v>
      </c>
      <c r="H22" s="15"/>
      <c r="I22" s="72">
        <v>302</v>
      </c>
      <c r="J22" s="73" t="s">
        <v>31</v>
      </c>
      <c r="K22" s="74">
        <v>150</v>
      </c>
      <c r="L22" s="74">
        <v>8.6</v>
      </c>
      <c r="M22" s="74">
        <v>6.09</v>
      </c>
      <c r="N22" s="74">
        <v>38.64</v>
      </c>
      <c r="O22" s="75">
        <v>243.75</v>
      </c>
      <c r="P22" s="23"/>
      <c r="Q22" s="23"/>
    </row>
    <row r="23" spans="1:17" ht="37.200000000000003" customHeight="1" x14ac:dyDescent="0.35">
      <c r="A23" s="76">
        <v>388</v>
      </c>
      <c r="B23" s="73" t="s">
        <v>70</v>
      </c>
      <c r="C23" s="74">
        <v>200</v>
      </c>
      <c r="D23" s="74">
        <v>0.68</v>
      </c>
      <c r="E23" s="74">
        <v>0.41</v>
      </c>
      <c r="F23" s="74">
        <v>20.76</v>
      </c>
      <c r="G23" s="75">
        <v>88.2</v>
      </c>
      <c r="H23" s="15"/>
      <c r="I23" s="117">
        <v>376</v>
      </c>
      <c r="J23" s="101" t="s">
        <v>22</v>
      </c>
      <c r="K23" s="80">
        <v>200</v>
      </c>
      <c r="L23" s="80">
        <v>7.0000000000000007E-2</v>
      </c>
      <c r="M23" s="80">
        <v>0.02</v>
      </c>
      <c r="N23" s="80">
        <v>15</v>
      </c>
      <c r="O23" s="81">
        <v>60</v>
      </c>
      <c r="P23" s="23"/>
      <c r="Q23" s="23"/>
    </row>
    <row r="24" spans="1:17" ht="19.95" customHeight="1" x14ac:dyDescent="0.35">
      <c r="A24" s="72" t="s">
        <v>16</v>
      </c>
      <c r="B24" s="118" t="s">
        <v>24</v>
      </c>
      <c r="C24" s="74">
        <v>40</v>
      </c>
      <c r="D24" s="74">
        <v>1.8</v>
      </c>
      <c r="E24" s="74">
        <v>0.4</v>
      </c>
      <c r="F24" s="74">
        <v>17</v>
      </c>
      <c r="G24" s="75">
        <v>81.599999999999994</v>
      </c>
      <c r="H24" s="15"/>
      <c r="I24" s="72" t="s">
        <v>16</v>
      </c>
      <c r="J24" s="118" t="s">
        <v>24</v>
      </c>
      <c r="K24" s="74">
        <v>30</v>
      </c>
      <c r="L24" s="74">
        <v>1.35</v>
      </c>
      <c r="M24" s="74">
        <v>0.3</v>
      </c>
      <c r="N24" s="74">
        <v>12.75</v>
      </c>
      <c r="O24" s="75">
        <v>61.2</v>
      </c>
      <c r="P24" s="23"/>
      <c r="Q24" s="23"/>
    </row>
    <row r="25" spans="1:17" ht="22.2" customHeight="1" x14ac:dyDescent="0.35">
      <c r="A25" s="76" t="s">
        <v>16</v>
      </c>
      <c r="B25" s="77" t="s">
        <v>23</v>
      </c>
      <c r="C25" s="82">
        <v>30</v>
      </c>
      <c r="D25" s="82">
        <v>1.5</v>
      </c>
      <c r="E25" s="82">
        <v>0.2</v>
      </c>
      <c r="F25" s="82">
        <v>13.7</v>
      </c>
      <c r="G25" s="83">
        <v>64.099999999999994</v>
      </c>
      <c r="H25" s="15"/>
      <c r="I25" s="76" t="s">
        <v>16</v>
      </c>
      <c r="J25" s="77" t="s">
        <v>23</v>
      </c>
      <c r="K25" s="82">
        <v>20</v>
      </c>
      <c r="L25" s="82">
        <v>1</v>
      </c>
      <c r="M25" s="82">
        <v>0.13</v>
      </c>
      <c r="N25" s="82">
        <v>9.1300000000000008</v>
      </c>
      <c r="O25" s="83">
        <v>42.7</v>
      </c>
      <c r="P25" s="23"/>
      <c r="Q25" s="23"/>
    </row>
    <row r="26" spans="1:17" ht="18" x14ac:dyDescent="0.35">
      <c r="A26" s="166" t="s">
        <v>25</v>
      </c>
      <c r="B26" s="167"/>
      <c r="C26" s="92">
        <f>SUM(C19:C25)</f>
        <v>770</v>
      </c>
      <c r="D26" s="119">
        <f>SUM(D19:D25)</f>
        <v>27.52</v>
      </c>
      <c r="E26" s="93">
        <f>SUM(E19:E25)</f>
        <v>54.66</v>
      </c>
      <c r="F26" s="93">
        <f>SUM(F19:F25)</f>
        <v>110.01</v>
      </c>
      <c r="G26" s="94">
        <f>SUM(G19:G25)</f>
        <v>735.1</v>
      </c>
      <c r="H26" s="15"/>
      <c r="I26" s="166" t="s">
        <v>25</v>
      </c>
      <c r="J26" s="167"/>
      <c r="K26" s="104">
        <f>SUM(K19:K25)</f>
        <v>780</v>
      </c>
      <c r="L26" s="93">
        <f>SUM(L19:L25)</f>
        <v>24.560000000000002</v>
      </c>
      <c r="M26" s="93">
        <f>SUM(M19:M25)</f>
        <v>24.93</v>
      </c>
      <c r="N26" s="93">
        <f>SUM(N19:N25)</f>
        <v>106.41</v>
      </c>
      <c r="O26" s="94">
        <f>SUM(O19:O25)</f>
        <v>771.83000000000015</v>
      </c>
      <c r="P26" s="23"/>
      <c r="Q26" s="23"/>
    </row>
    <row r="27" spans="1:17" ht="18" x14ac:dyDescent="0.35">
      <c r="A27" s="152" t="s">
        <v>34</v>
      </c>
      <c r="B27" s="153"/>
      <c r="C27" s="154"/>
      <c r="D27" s="95">
        <f>SUM(D15+D26)</f>
        <v>65.319999999999993</v>
      </c>
      <c r="E27" s="95">
        <f>SUM(E15+E26)</f>
        <v>64.52</v>
      </c>
      <c r="F27" s="95">
        <f>SUM(F15+F26)</f>
        <v>224.94</v>
      </c>
      <c r="G27" s="96">
        <f>SUM(G15+G26)</f>
        <v>1289.58</v>
      </c>
      <c r="H27" s="22"/>
      <c r="I27" s="152" t="s">
        <v>34</v>
      </c>
      <c r="J27" s="153"/>
      <c r="K27" s="154"/>
      <c r="L27" s="95">
        <f>SUM(L13+L26)</f>
        <v>40.950000000000003</v>
      </c>
      <c r="M27" s="95">
        <f>SUM(M13+M26)</f>
        <v>39.44</v>
      </c>
      <c r="N27" s="95">
        <f>SUM(N13+N26)</f>
        <v>188.74</v>
      </c>
      <c r="O27" s="96">
        <f>SUM(O13+O26)</f>
        <v>1305.4300000000003</v>
      </c>
      <c r="P27" s="23"/>
      <c r="Q27" s="23"/>
    </row>
    <row r="28" spans="1:17" ht="17.399999999999999" x14ac:dyDescent="0.3">
      <c r="A28" s="37"/>
      <c r="B28" s="37"/>
      <c r="C28" s="37"/>
      <c r="D28" s="37"/>
      <c r="E28" s="37"/>
      <c r="F28" s="37"/>
      <c r="G28" s="37"/>
      <c r="H28" s="37"/>
      <c r="I28" s="40"/>
      <c r="J28" s="41"/>
      <c r="K28" s="40"/>
      <c r="L28" s="40"/>
      <c r="M28" s="40"/>
      <c r="N28" s="40"/>
      <c r="O28" s="40"/>
      <c r="P28" s="23"/>
      <c r="Q28" s="23"/>
    </row>
    <row r="29" spans="1:17" ht="17.399999999999999" x14ac:dyDescent="0.3">
      <c r="A29" s="38"/>
      <c r="B29" s="38"/>
      <c r="C29" s="38"/>
      <c r="D29" s="38"/>
      <c r="E29" s="38"/>
      <c r="F29" s="38"/>
      <c r="G29" s="38"/>
      <c r="H29" s="38"/>
      <c r="I29" s="40"/>
      <c r="J29" s="41"/>
      <c r="K29" s="40"/>
      <c r="L29" s="40"/>
      <c r="M29" s="40"/>
      <c r="N29" s="40"/>
      <c r="O29" s="40"/>
    </row>
    <row r="30" spans="1:17" x14ac:dyDescent="0.3">
      <c r="A30" s="25"/>
      <c r="B30" s="26"/>
      <c r="C30" s="25"/>
      <c r="D30" s="25"/>
      <c r="E30" s="25"/>
      <c r="F30" s="25"/>
      <c r="G30" s="25"/>
      <c r="I30" s="156"/>
      <c r="J30" s="156"/>
      <c r="K30" s="156"/>
      <c r="L30" s="25"/>
      <c r="M30" s="25"/>
      <c r="N30" s="25"/>
      <c r="O30" s="25"/>
    </row>
    <row r="31" spans="1:17" x14ac:dyDescent="0.3">
      <c r="I31" s="25"/>
      <c r="J31" s="26"/>
      <c r="K31" s="25"/>
      <c r="L31" s="25"/>
      <c r="M31" s="25"/>
      <c r="N31" s="25"/>
      <c r="O31" s="25"/>
    </row>
    <row r="32" spans="1:17" x14ac:dyDescent="0.3">
      <c r="I32" s="25"/>
      <c r="J32" s="26"/>
      <c r="K32" s="25"/>
      <c r="L32" s="25"/>
      <c r="M32" s="25"/>
      <c r="N32" s="25"/>
      <c r="O32" s="25"/>
    </row>
    <row r="33" spans="9:15" x14ac:dyDescent="0.3">
      <c r="I33" s="25"/>
      <c r="J33" s="26"/>
      <c r="K33" s="25"/>
      <c r="L33" s="25"/>
      <c r="M33" s="25"/>
      <c r="N33" s="25"/>
      <c r="O33" s="25"/>
    </row>
    <row r="34" spans="9:15" x14ac:dyDescent="0.3">
      <c r="I34" s="25"/>
      <c r="J34" s="26"/>
      <c r="K34" s="25"/>
      <c r="L34" s="25"/>
      <c r="M34" s="25"/>
      <c r="N34" s="25"/>
      <c r="O34" s="25"/>
    </row>
    <row r="35" spans="9:15" x14ac:dyDescent="0.3">
      <c r="I35" s="25"/>
      <c r="J35" s="26"/>
      <c r="K35" s="25"/>
      <c r="L35" s="25"/>
      <c r="M35" s="25"/>
      <c r="N35" s="25"/>
      <c r="O35" s="25"/>
    </row>
    <row r="36" spans="9:15" x14ac:dyDescent="0.3">
      <c r="I36" s="25"/>
      <c r="J36" s="26"/>
      <c r="K36" s="25"/>
      <c r="L36" s="25"/>
      <c r="M36" s="25"/>
      <c r="N36" s="25"/>
      <c r="O36" s="25"/>
    </row>
  </sheetData>
  <mergeCells count="33">
    <mergeCell ref="I30:K30"/>
    <mergeCell ref="A6:A7"/>
    <mergeCell ref="B6:B7"/>
    <mergeCell ref="C6:C7"/>
    <mergeCell ref="G6:G7"/>
    <mergeCell ref="I6:I7"/>
    <mergeCell ref="J6:J7"/>
    <mergeCell ref="K6:K7"/>
    <mergeCell ref="A18:G18"/>
    <mergeCell ref="I18:O18"/>
    <mergeCell ref="A26:B26"/>
    <mergeCell ref="I26:J26"/>
    <mergeCell ref="A27:C27"/>
    <mergeCell ref="I27:K27"/>
    <mergeCell ref="A8:G8"/>
    <mergeCell ref="I8:O8"/>
    <mergeCell ref="I13:J13"/>
    <mergeCell ref="A15:B15"/>
    <mergeCell ref="A17:C17"/>
    <mergeCell ref="I17:K17"/>
    <mergeCell ref="A4:G4"/>
    <mergeCell ref="I4:O4"/>
    <mergeCell ref="A5:G5"/>
    <mergeCell ref="I5:O5"/>
    <mergeCell ref="D6:F6"/>
    <mergeCell ref="L6:N6"/>
    <mergeCell ref="O6:O7"/>
    <mergeCell ref="A1:G1"/>
    <mergeCell ref="I1:O1"/>
    <mergeCell ref="A2:G2"/>
    <mergeCell ref="I2:O2"/>
    <mergeCell ref="A3:G3"/>
    <mergeCell ref="I3:O3"/>
  </mergeCells>
  <pageMargins left="0.7" right="0.7" top="0.75" bottom="0.75" header="0.3" footer="0.3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zoomScale="70" zoomScaleNormal="70" workbookViewId="0">
      <selection activeCell="A25" sqref="A25:C25"/>
    </sheetView>
  </sheetViews>
  <sheetFormatPr defaultColWidth="9" defaultRowHeight="14.4" x14ac:dyDescent="0.3"/>
  <cols>
    <col min="1" max="1" width="11" customWidth="1"/>
    <col min="2" max="2" width="32.33203125" customWidth="1"/>
    <col min="3" max="3" width="12.109375" customWidth="1"/>
    <col min="4" max="4" width="9.44140625" customWidth="1"/>
    <col min="5" max="5" width="8.88671875" customWidth="1"/>
    <col min="6" max="6" width="13.33203125" customWidth="1"/>
    <col min="7" max="7" width="13.6640625" customWidth="1"/>
    <col min="8" max="8" width="4.109375" customWidth="1"/>
    <col min="9" max="9" width="12" customWidth="1"/>
    <col min="10" max="10" width="33.88671875" customWidth="1"/>
    <col min="11" max="11" width="11.88671875" customWidth="1"/>
    <col min="12" max="13" width="9.33203125" customWidth="1"/>
    <col min="14" max="14" width="12.6640625" customWidth="1"/>
    <col min="15" max="15" width="13.109375" customWidth="1"/>
  </cols>
  <sheetData>
    <row r="1" spans="1:16" ht="15.75" customHeight="1" x14ac:dyDescent="0.35">
      <c r="A1" s="188" t="s">
        <v>1</v>
      </c>
      <c r="B1" s="189"/>
      <c r="C1" s="189"/>
      <c r="D1" s="189"/>
      <c r="E1" s="189"/>
      <c r="F1" s="189"/>
      <c r="G1" s="190"/>
      <c r="H1" s="15"/>
      <c r="I1" s="188" t="s">
        <v>35</v>
      </c>
      <c r="J1" s="189"/>
      <c r="K1" s="189"/>
      <c r="L1" s="189"/>
      <c r="M1" s="189"/>
      <c r="N1" s="189"/>
      <c r="O1" s="190"/>
      <c r="P1" s="29"/>
    </row>
    <row r="2" spans="1:16" ht="18" x14ac:dyDescent="0.35">
      <c r="A2" s="191" t="s">
        <v>56</v>
      </c>
      <c r="B2" s="192"/>
      <c r="C2" s="192"/>
      <c r="D2" s="192"/>
      <c r="E2" s="192"/>
      <c r="F2" s="192"/>
      <c r="G2" s="193"/>
      <c r="H2" s="15"/>
      <c r="I2" s="191" t="s">
        <v>56</v>
      </c>
      <c r="J2" s="192"/>
      <c r="K2" s="192"/>
      <c r="L2" s="192"/>
      <c r="M2" s="192"/>
      <c r="N2" s="192"/>
      <c r="O2" s="193"/>
      <c r="P2" s="29"/>
    </row>
    <row r="3" spans="1:16" ht="18" x14ac:dyDescent="0.35">
      <c r="A3" s="227" t="s">
        <v>112</v>
      </c>
      <c r="B3" s="228"/>
      <c r="C3" s="228"/>
      <c r="D3" s="228"/>
      <c r="E3" s="228"/>
      <c r="F3" s="228"/>
      <c r="G3" s="229"/>
      <c r="H3" s="15"/>
      <c r="I3" s="227" t="s">
        <v>112</v>
      </c>
      <c r="J3" s="228"/>
      <c r="K3" s="228"/>
      <c r="L3" s="228"/>
      <c r="M3" s="228"/>
      <c r="N3" s="228"/>
      <c r="O3" s="229"/>
      <c r="P3" s="29"/>
    </row>
    <row r="4" spans="1:16" ht="18.75" customHeight="1" x14ac:dyDescent="0.35">
      <c r="A4" s="188" t="s">
        <v>38</v>
      </c>
      <c r="B4" s="189"/>
      <c r="C4" s="189"/>
      <c r="D4" s="189"/>
      <c r="E4" s="189"/>
      <c r="F4" s="189"/>
      <c r="G4" s="190"/>
      <c r="H4" s="15"/>
      <c r="I4" s="188" t="s">
        <v>38</v>
      </c>
      <c r="J4" s="189"/>
      <c r="K4" s="189"/>
      <c r="L4" s="189"/>
      <c r="M4" s="189"/>
      <c r="N4" s="189"/>
      <c r="O4" s="190"/>
      <c r="P4" s="29"/>
    </row>
    <row r="5" spans="1:16" ht="19.5" customHeight="1" x14ac:dyDescent="0.35">
      <c r="A5" s="181" t="s">
        <v>71</v>
      </c>
      <c r="B5" s="182"/>
      <c r="C5" s="182"/>
      <c r="D5" s="182"/>
      <c r="E5" s="182"/>
      <c r="F5" s="182"/>
      <c r="G5" s="183"/>
      <c r="H5" s="15"/>
      <c r="I5" s="181" t="s">
        <v>72</v>
      </c>
      <c r="J5" s="182"/>
      <c r="K5" s="182"/>
      <c r="L5" s="182"/>
      <c r="M5" s="182"/>
      <c r="N5" s="182"/>
      <c r="O5" s="183"/>
      <c r="P5" s="29"/>
    </row>
    <row r="6" spans="1:16" ht="18" x14ac:dyDescent="0.35">
      <c r="A6" s="186" t="s">
        <v>6</v>
      </c>
      <c r="B6" s="168" t="s">
        <v>43</v>
      </c>
      <c r="C6" s="168" t="s">
        <v>42</v>
      </c>
      <c r="D6" s="170" t="s">
        <v>9</v>
      </c>
      <c r="E6" s="171"/>
      <c r="F6" s="172"/>
      <c r="G6" s="173" t="s">
        <v>93</v>
      </c>
      <c r="H6" s="16"/>
      <c r="I6" s="186" t="s">
        <v>6</v>
      </c>
      <c r="J6" s="168" t="s">
        <v>43</v>
      </c>
      <c r="K6" s="168" t="s">
        <v>42</v>
      </c>
      <c r="L6" s="170" t="s">
        <v>9</v>
      </c>
      <c r="M6" s="171"/>
      <c r="N6" s="172"/>
      <c r="O6" s="173" t="s">
        <v>93</v>
      </c>
      <c r="P6" s="29"/>
    </row>
    <row r="7" spans="1:16" ht="73.95" customHeight="1" x14ac:dyDescent="0.35">
      <c r="A7" s="187"/>
      <c r="B7" s="169"/>
      <c r="C7" s="169"/>
      <c r="D7" s="141" t="s">
        <v>11</v>
      </c>
      <c r="E7" s="141" t="s">
        <v>12</v>
      </c>
      <c r="F7" s="141" t="s">
        <v>13</v>
      </c>
      <c r="G7" s="174"/>
      <c r="H7" s="16"/>
      <c r="I7" s="187"/>
      <c r="J7" s="169"/>
      <c r="K7" s="169"/>
      <c r="L7" s="141" t="s">
        <v>11</v>
      </c>
      <c r="M7" s="141" t="s">
        <v>12</v>
      </c>
      <c r="N7" s="141" t="s">
        <v>13</v>
      </c>
      <c r="O7" s="174"/>
      <c r="P7" s="29"/>
    </row>
    <row r="8" spans="1:16" ht="18" x14ac:dyDescent="0.35">
      <c r="A8" s="230" t="s">
        <v>73</v>
      </c>
      <c r="B8" s="231"/>
      <c r="C8" s="231"/>
      <c r="D8" s="231"/>
      <c r="E8" s="231"/>
      <c r="F8" s="231"/>
      <c r="G8" s="232"/>
      <c r="H8" s="15"/>
      <c r="I8" s="175" t="s">
        <v>74</v>
      </c>
      <c r="J8" s="176"/>
      <c r="K8" s="176"/>
      <c r="L8" s="176"/>
      <c r="M8" s="176"/>
      <c r="N8" s="176"/>
      <c r="O8" s="177"/>
      <c r="P8" s="29"/>
    </row>
    <row r="9" spans="1:16" ht="18" x14ac:dyDescent="0.35">
      <c r="A9" s="49" t="s">
        <v>104</v>
      </c>
      <c r="B9" s="50" t="s">
        <v>105</v>
      </c>
      <c r="C9" s="51">
        <v>60</v>
      </c>
      <c r="D9" s="51">
        <v>1.7</v>
      </c>
      <c r="E9" s="51">
        <v>0.1</v>
      </c>
      <c r="F9" s="51">
        <v>3.5</v>
      </c>
      <c r="G9" s="52">
        <v>22.1</v>
      </c>
      <c r="H9" s="15"/>
      <c r="I9" s="49">
        <v>20</v>
      </c>
      <c r="J9" s="97" t="s">
        <v>100</v>
      </c>
      <c r="K9" s="66">
        <v>60</v>
      </c>
      <c r="L9" s="66">
        <v>0.45</v>
      </c>
      <c r="M9" s="66">
        <v>3.61</v>
      </c>
      <c r="N9" s="66">
        <v>1.41</v>
      </c>
      <c r="O9" s="67">
        <v>39.97</v>
      </c>
      <c r="P9" s="29"/>
    </row>
    <row r="10" spans="1:16" ht="39" customHeight="1" x14ac:dyDescent="0.35">
      <c r="A10" s="72" t="s">
        <v>16</v>
      </c>
      <c r="B10" s="127" t="s">
        <v>18</v>
      </c>
      <c r="C10" s="74">
        <v>90</v>
      </c>
      <c r="D10" s="74">
        <v>25.2</v>
      </c>
      <c r="E10" s="74">
        <v>3.24</v>
      </c>
      <c r="F10" s="74">
        <v>34.380000000000003</v>
      </c>
      <c r="G10" s="75">
        <v>119.61</v>
      </c>
      <c r="H10" s="15"/>
      <c r="I10" s="72" t="s">
        <v>16</v>
      </c>
      <c r="J10" s="73" t="s">
        <v>53</v>
      </c>
      <c r="K10" s="74">
        <v>90</v>
      </c>
      <c r="L10" s="74">
        <v>14.04</v>
      </c>
      <c r="M10" s="74">
        <v>4.68</v>
      </c>
      <c r="N10" s="74">
        <v>7.33</v>
      </c>
      <c r="O10" s="75">
        <v>126.63</v>
      </c>
      <c r="P10" s="29"/>
    </row>
    <row r="11" spans="1:16" ht="18" x14ac:dyDescent="0.35">
      <c r="A11" s="90">
        <v>304</v>
      </c>
      <c r="B11" s="73" t="s">
        <v>20</v>
      </c>
      <c r="C11" s="74">
        <v>150</v>
      </c>
      <c r="D11" s="74">
        <v>3.65</v>
      </c>
      <c r="E11" s="74">
        <v>5.37</v>
      </c>
      <c r="F11" s="74">
        <v>36.69</v>
      </c>
      <c r="G11" s="75">
        <v>209.7</v>
      </c>
      <c r="H11" s="15"/>
      <c r="I11" s="72">
        <v>128</v>
      </c>
      <c r="J11" s="73" t="s">
        <v>51</v>
      </c>
      <c r="K11" s="74">
        <v>150</v>
      </c>
      <c r="L11" s="74">
        <v>3.1</v>
      </c>
      <c r="M11" s="74">
        <v>9.16</v>
      </c>
      <c r="N11" s="74">
        <v>18</v>
      </c>
      <c r="O11" s="75">
        <v>172.9</v>
      </c>
      <c r="P11" s="29"/>
    </row>
    <row r="12" spans="1:16" ht="36" x14ac:dyDescent="0.35">
      <c r="A12" s="76">
        <v>388</v>
      </c>
      <c r="B12" s="73" t="s">
        <v>70</v>
      </c>
      <c r="C12" s="74">
        <v>200</v>
      </c>
      <c r="D12" s="74">
        <v>0.68</v>
      </c>
      <c r="E12" s="74">
        <v>0.41</v>
      </c>
      <c r="F12" s="74">
        <v>20.76</v>
      </c>
      <c r="G12" s="75">
        <v>88.2</v>
      </c>
      <c r="H12" s="15"/>
      <c r="I12" s="72">
        <v>349</v>
      </c>
      <c r="J12" s="73" t="s">
        <v>54</v>
      </c>
      <c r="K12" s="91">
        <v>200</v>
      </c>
      <c r="L12" s="74">
        <v>0.66</v>
      </c>
      <c r="M12" s="74">
        <v>0.09</v>
      </c>
      <c r="N12" s="74">
        <v>32.1</v>
      </c>
      <c r="O12" s="75">
        <v>132.80000000000001</v>
      </c>
      <c r="P12" s="29"/>
    </row>
    <row r="13" spans="1:16" ht="18" x14ac:dyDescent="0.35">
      <c r="A13" s="72" t="s">
        <v>16</v>
      </c>
      <c r="B13" s="73" t="s">
        <v>24</v>
      </c>
      <c r="C13" s="74">
        <v>30</v>
      </c>
      <c r="D13" s="74">
        <v>1.35</v>
      </c>
      <c r="E13" s="74">
        <v>0.3</v>
      </c>
      <c r="F13" s="74">
        <v>12.75</v>
      </c>
      <c r="G13" s="75">
        <v>61.2</v>
      </c>
      <c r="H13" s="15"/>
      <c r="I13" s="72" t="s">
        <v>16</v>
      </c>
      <c r="J13" s="73" t="s">
        <v>24</v>
      </c>
      <c r="K13" s="74">
        <v>20</v>
      </c>
      <c r="L13" s="74">
        <v>0.9</v>
      </c>
      <c r="M13" s="74">
        <v>0.2</v>
      </c>
      <c r="N13" s="74">
        <v>8.5</v>
      </c>
      <c r="O13" s="75">
        <v>40.799999999999997</v>
      </c>
      <c r="P13" s="29"/>
    </row>
    <row r="14" spans="1:16" s="24" customFormat="1" ht="18" x14ac:dyDescent="0.35">
      <c r="A14" s="76" t="s">
        <v>16</v>
      </c>
      <c r="B14" s="77" t="s">
        <v>23</v>
      </c>
      <c r="C14" s="82">
        <v>20</v>
      </c>
      <c r="D14" s="82">
        <v>1</v>
      </c>
      <c r="E14" s="82">
        <v>0.13</v>
      </c>
      <c r="F14" s="82">
        <v>9.1300000000000008</v>
      </c>
      <c r="G14" s="83">
        <v>42.7</v>
      </c>
      <c r="H14" s="15"/>
      <c r="I14" s="76" t="s">
        <v>16</v>
      </c>
      <c r="J14" s="77" t="s">
        <v>23</v>
      </c>
      <c r="K14" s="82">
        <v>20</v>
      </c>
      <c r="L14" s="82">
        <v>1</v>
      </c>
      <c r="M14" s="82">
        <v>0.13</v>
      </c>
      <c r="N14" s="82">
        <v>9.1300000000000008</v>
      </c>
      <c r="O14" s="83">
        <v>42.7</v>
      </c>
      <c r="P14" s="30"/>
    </row>
    <row r="15" spans="1:16" ht="18" x14ac:dyDescent="0.35">
      <c r="A15" s="159" t="s">
        <v>25</v>
      </c>
      <c r="B15" s="160"/>
      <c r="C15" s="12">
        <f>SUM(C9:C14)</f>
        <v>550</v>
      </c>
      <c r="D15" s="84">
        <f>SUM(D9:D14)</f>
        <v>33.58</v>
      </c>
      <c r="E15" s="84">
        <f>SUM(E9:E14)</f>
        <v>9.5500000000000025</v>
      </c>
      <c r="F15" s="84">
        <f>SUM(F9:F14)</f>
        <v>117.21</v>
      </c>
      <c r="G15" s="85">
        <f>SUM(G9:G14)</f>
        <v>543.51</v>
      </c>
      <c r="H15" s="15"/>
      <c r="I15" s="159" t="s">
        <v>25</v>
      </c>
      <c r="J15" s="160"/>
      <c r="K15" s="12">
        <f>SUM(K9:K14)</f>
        <v>540</v>
      </c>
      <c r="L15" s="98">
        <f>SUM(L9:L14)</f>
        <v>20.149999999999999</v>
      </c>
      <c r="M15" s="84">
        <f>SUM(M9:M14)</f>
        <v>17.869999999999997</v>
      </c>
      <c r="N15" s="84">
        <f>SUM(N9:N14)</f>
        <v>76.47</v>
      </c>
      <c r="O15" s="85">
        <f>SUM(O9:O14)</f>
        <v>555.80000000000007</v>
      </c>
      <c r="P15" s="29"/>
    </row>
    <row r="16" spans="1:16" ht="32.25" customHeight="1" x14ac:dyDescent="0.35">
      <c r="A16" s="233" t="s">
        <v>26</v>
      </c>
      <c r="B16" s="233"/>
      <c r="C16" s="233"/>
      <c r="D16" s="233"/>
      <c r="E16" s="233"/>
      <c r="F16" s="233"/>
      <c r="G16" s="233"/>
      <c r="H16" s="99"/>
      <c r="I16" s="233" t="s">
        <v>26</v>
      </c>
      <c r="J16" s="233"/>
      <c r="K16" s="233"/>
      <c r="L16" s="233"/>
      <c r="M16" s="233"/>
      <c r="N16" s="233"/>
      <c r="O16" s="233"/>
      <c r="P16" s="29"/>
    </row>
    <row r="17" spans="1:22" ht="24.75" customHeight="1" x14ac:dyDescent="0.35">
      <c r="A17" s="65">
        <v>71</v>
      </c>
      <c r="B17" s="50" t="s">
        <v>27</v>
      </c>
      <c r="C17" s="66">
        <v>60</v>
      </c>
      <c r="D17" s="66">
        <v>0.42</v>
      </c>
      <c r="E17" s="66">
        <v>0.06</v>
      </c>
      <c r="F17" s="66">
        <v>1.1399999999999999</v>
      </c>
      <c r="G17" s="67">
        <v>7.2</v>
      </c>
      <c r="H17" s="100"/>
      <c r="I17" s="150">
        <v>23</v>
      </c>
      <c r="J17" s="97" t="s">
        <v>99</v>
      </c>
      <c r="K17" s="66">
        <v>60</v>
      </c>
      <c r="L17" s="66">
        <v>0.7</v>
      </c>
      <c r="M17" s="66">
        <v>3.7</v>
      </c>
      <c r="N17" s="66">
        <v>2.7</v>
      </c>
      <c r="O17" s="67">
        <v>46.6</v>
      </c>
      <c r="P17" s="31"/>
      <c r="Q17" s="34"/>
      <c r="R17" s="35"/>
      <c r="S17" s="35"/>
      <c r="T17" s="35"/>
      <c r="U17" s="35"/>
      <c r="V17" s="35"/>
    </row>
    <row r="18" spans="1:22" ht="40.200000000000003" customHeight="1" x14ac:dyDescent="0.35">
      <c r="A18" s="72" t="s">
        <v>103</v>
      </c>
      <c r="B18" s="73" t="s">
        <v>102</v>
      </c>
      <c r="C18" s="74">
        <v>200</v>
      </c>
      <c r="D18" s="74">
        <v>7.9</v>
      </c>
      <c r="E18" s="74">
        <v>3.84</v>
      </c>
      <c r="F18" s="74">
        <v>12.44</v>
      </c>
      <c r="G18" s="75">
        <v>115.66</v>
      </c>
      <c r="H18" s="100"/>
      <c r="I18" s="87">
        <v>86</v>
      </c>
      <c r="J18" s="101" t="s">
        <v>76</v>
      </c>
      <c r="K18" s="102">
        <v>200</v>
      </c>
      <c r="L18" s="102">
        <v>6</v>
      </c>
      <c r="M18" s="102">
        <v>8.9</v>
      </c>
      <c r="N18" s="102">
        <v>8.3000000000000007</v>
      </c>
      <c r="O18" s="103">
        <v>142.69999999999999</v>
      </c>
      <c r="P18" s="29"/>
    </row>
    <row r="19" spans="1:22" ht="39" customHeight="1" x14ac:dyDescent="0.35">
      <c r="A19" s="72">
        <v>309</v>
      </c>
      <c r="B19" s="73" t="s">
        <v>30</v>
      </c>
      <c r="C19" s="74">
        <v>150</v>
      </c>
      <c r="D19" s="74">
        <v>5.46</v>
      </c>
      <c r="E19" s="74">
        <v>5.79</v>
      </c>
      <c r="F19" s="74">
        <v>30.46</v>
      </c>
      <c r="G19" s="75">
        <v>195.71</v>
      </c>
      <c r="H19" s="100"/>
      <c r="I19" s="88">
        <v>302</v>
      </c>
      <c r="J19" s="73" t="s">
        <v>77</v>
      </c>
      <c r="K19" s="74">
        <v>160</v>
      </c>
      <c r="L19" s="74">
        <v>4.75</v>
      </c>
      <c r="M19" s="74">
        <v>4.62</v>
      </c>
      <c r="N19" s="74">
        <v>33.81</v>
      </c>
      <c r="O19" s="89">
        <v>195.84</v>
      </c>
      <c r="P19" s="29"/>
    </row>
    <row r="20" spans="1:22" ht="24" customHeight="1" x14ac:dyDescent="0.35">
      <c r="A20" s="72" t="s">
        <v>16</v>
      </c>
      <c r="B20" s="73" t="s">
        <v>89</v>
      </c>
      <c r="C20" s="74">
        <v>90</v>
      </c>
      <c r="D20" s="74">
        <v>12.15</v>
      </c>
      <c r="E20" s="74">
        <v>21.68</v>
      </c>
      <c r="F20" s="74">
        <v>10.07</v>
      </c>
      <c r="G20" s="75">
        <v>280.8</v>
      </c>
      <c r="H20" s="100"/>
      <c r="I20" s="72" t="s">
        <v>16</v>
      </c>
      <c r="J20" s="73" t="s">
        <v>69</v>
      </c>
      <c r="K20" s="74">
        <v>90</v>
      </c>
      <c r="L20" s="74">
        <v>9.7200000000000006</v>
      </c>
      <c r="M20" s="74">
        <v>11.24</v>
      </c>
      <c r="N20" s="74">
        <v>10.77</v>
      </c>
      <c r="O20" s="75">
        <v>181.8</v>
      </c>
      <c r="P20" s="29"/>
    </row>
    <row r="21" spans="1:22" ht="25.95" customHeight="1" x14ac:dyDescent="0.35">
      <c r="A21" s="72">
        <v>342</v>
      </c>
      <c r="B21" s="73" t="s">
        <v>33</v>
      </c>
      <c r="C21" s="91">
        <v>200</v>
      </c>
      <c r="D21" s="74">
        <v>0.16</v>
      </c>
      <c r="E21" s="74">
        <v>0.16</v>
      </c>
      <c r="F21" s="74">
        <v>23.88</v>
      </c>
      <c r="G21" s="75">
        <v>114.6</v>
      </c>
      <c r="H21" s="15"/>
      <c r="I21" s="72">
        <v>377</v>
      </c>
      <c r="J21" s="73" t="s">
        <v>32</v>
      </c>
      <c r="K21" s="74">
        <v>200</v>
      </c>
      <c r="L21" s="74">
        <v>0.13</v>
      </c>
      <c r="M21" s="74">
        <v>0.02</v>
      </c>
      <c r="N21" s="74">
        <v>15.2</v>
      </c>
      <c r="O21" s="75">
        <v>62</v>
      </c>
      <c r="P21" s="29"/>
    </row>
    <row r="22" spans="1:22" ht="22.2" customHeight="1" x14ac:dyDescent="0.35">
      <c r="A22" s="72" t="s">
        <v>16</v>
      </c>
      <c r="B22" s="73" t="s">
        <v>24</v>
      </c>
      <c r="C22" s="74">
        <v>20</v>
      </c>
      <c r="D22" s="74">
        <v>0.9</v>
      </c>
      <c r="E22" s="74">
        <v>0.2</v>
      </c>
      <c r="F22" s="74">
        <v>8.5</v>
      </c>
      <c r="G22" s="75">
        <v>40.799999999999997</v>
      </c>
      <c r="H22" s="15"/>
      <c r="I22" s="72" t="s">
        <v>16</v>
      </c>
      <c r="J22" s="73" t="s">
        <v>24</v>
      </c>
      <c r="K22" s="74">
        <v>40</v>
      </c>
      <c r="L22" s="74">
        <v>1.8</v>
      </c>
      <c r="M22" s="74">
        <v>0.4</v>
      </c>
      <c r="N22" s="74">
        <v>17</v>
      </c>
      <c r="O22" s="75">
        <v>81.599999999999994</v>
      </c>
      <c r="P22" s="29"/>
    </row>
    <row r="23" spans="1:22" ht="19.95" customHeight="1" x14ac:dyDescent="0.35">
      <c r="A23" s="76" t="s">
        <v>16</v>
      </c>
      <c r="B23" s="77" t="s">
        <v>23</v>
      </c>
      <c r="C23" s="82">
        <v>20</v>
      </c>
      <c r="D23" s="82">
        <v>1</v>
      </c>
      <c r="E23" s="82">
        <v>0.13</v>
      </c>
      <c r="F23" s="82">
        <v>9.1300000000000008</v>
      </c>
      <c r="G23" s="83">
        <v>42.7</v>
      </c>
      <c r="H23" s="15"/>
      <c r="I23" s="76" t="s">
        <v>16</v>
      </c>
      <c r="J23" s="77" t="s">
        <v>23</v>
      </c>
      <c r="K23" s="82">
        <v>30</v>
      </c>
      <c r="L23" s="82">
        <v>1.5</v>
      </c>
      <c r="M23" s="82">
        <v>0.2</v>
      </c>
      <c r="N23" s="82">
        <v>13.7</v>
      </c>
      <c r="O23" s="83">
        <v>64.099999999999994</v>
      </c>
      <c r="P23" s="29"/>
    </row>
    <row r="24" spans="1:22" ht="18" x14ac:dyDescent="0.35">
      <c r="A24" s="166" t="s">
        <v>25</v>
      </c>
      <c r="B24" s="167"/>
      <c r="C24" s="92">
        <f>SUM(C17:C23)</f>
        <v>740</v>
      </c>
      <c r="D24" s="93">
        <f>SUM(D17:D23)</f>
        <v>27.99</v>
      </c>
      <c r="E24" s="93">
        <f>SUM(E17:E23)</f>
        <v>31.859999999999996</v>
      </c>
      <c r="F24" s="93">
        <f>SUM(F17:F23)</f>
        <v>95.61999999999999</v>
      </c>
      <c r="G24" s="94">
        <f>SUM(G17:G23)</f>
        <v>797.47</v>
      </c>
      <c r="H24" s="15"/>
      <c r="I24" s="166" t="s">
        <v>25</v>
      </c>
      <c r="J24" s="167"/>
      <c r="K24" s="104">
        <f>SUM(K17:K23)</f>
        <v>780</v>
      </c>
      <c r="L24" s="93">
        <f>SUM(L17:L23)</f>
        <v>24.6</v>
      </c>
      <c r="M24" s="93">
        <f>SUM(M17:M23)</f>
        <v>29.08</v>
      </c>
      <c r="N24" s="93">
        <f>SUM(N17:N23)</f>
        <v>101.48</v>
      </c>
      <c r="O24" s="94">
        <f>SUM(O17:O23)</f>
        <v>774.6400000000001</v>
      </c>
      <c r="P24" s="29"/>
    </row>
    <row r="25" spans="1:22" ht="18" x14ac:dyDescent="0.35">
      <c r="A25" s="152" t="s">
        <v>34</v>
      </c>
      <c r="B25" s="153"/>
      <c r="C25" s="154"/>
      <c r="D25" s="105">
        <f>SUM(D15+D24)</f>
        <v>61.569999999999993</v>
      </c>
      <c r="E25" s="105">
        <f>SUM(E15+E24)</f>
        <v>41.41</v>
      </c>
      <c r="F25" s="105">
        <f>SUM(F15+F24)</f>
        <v>212.82999999999998</v>
      </c>
      <c r="G25" s="106">
        <f>SUM(G15+G24)</f>
        <v>1340.98</v>
      </c>
      <c r="H25" s="15"/>
      <c r="I25" s="152" t="s">
        <v>34</v>
      </c>
      <c r="J25" s="153"/>
      <c r="K25" s="154"/>
      <c r="L25" s="105">
        <f>SUM(L15+L24)</f>
        <v>44.75</v>
      </c>
      <c r="M25" s="105">
        <f>SUM(M15+M24)</f>
        <v>46.949999999999996</v>
      </c>
      <c r="N25" s="105">
        <f>SUM(N15+N24)</f>
        <v>177.95</v>
      </c>
      <c r="O25" s="106">
        <f>SUM(O15+O24)</f>
        <v>1330.44</v>
      </c>
      <c r="P25" s="29"/>
    </row>
    <row r="26" spans="1:22" ht="18" x14ac:dyDescent="0.3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9"/>
    </row>
    <row r="27" spans="1:22" ht="18" x14ac:dyDescent="0.35">
      <c r="A27" s="18"/>
      <c r="B27" s="18"/>
      <c r="C27" s="18"/>
      <c r="D27" s="18"/>
      <c r="E27" s="18"/>
      <c r="F27" s="18"/>
      <c r="G27" s="18"/>
      <c r="H27" s="18"/>
      <c r="I27" s="32"/>
      <c r="J27" s="33"/>
      <c r="K27" s="32"/>
      <c r="L27" s="32"/>
      <c r="M27" s="32"/>
      <c r="N27" s="32"/>
      <c r="O27" s="32"/>
      <c r="P27" s="29"/>
    </row>
    <row r="28" spans="1:22" x14ac:dyDescent="0.3">
      <c r="A28" s="25"/>
      <c r="B28" s="26"/>
      <c r="C28" s="234"/>
      <c r="D28" s="234"/>
      <c r="E28" s="234"/>
      <c r="F28" s="27"/>
      <c r="G28" s="27"/>
      <c r="H28" s="28"/>
    </row>
  </sheetData>
  <mergeCells count="31">
    <mergeCell ref="A24:B24"/>
    <mergeCell ref="I24:J24"/>
    <mergeCell ref="A25:C25"/>
    <mergeCell ref="I25:K25"/>
    <mergeCell ref="C28:E28"/>
    <mergeCell ref="A8:G8"/>
    <mergeCell ref="I8:O8"/>
    <mergeCell ref="A15:B15"/>
    <mergeCell ref="I15:J15"/>
    <mergeCell ref="A16:G16"/>
    <mergeCell ref="I16:O16"/>
    <mergeCell ref="A4:G4"/>
    <mergeCell ref="I4:O4"/>
    <mergeCell ref="A5:G5"/>
    <mergeCell ref="I5:O5"/>
    <mergeCell ref="D6:F6"/>
    <mergeCell ref="L6:N6"/>
    <mergeCell ref="A6:A7"/>
    <mergeCell ref="B6:B7"/>
    <mergeCell ref="C6:C7"/>
    <mergeCell ref="G6:G7"/>
    <mergeCell ref="I6:I7"/>
    <mergeCell ref="J6:J7"/>
    <mergeCell ref="K6:K7"/>
    <mergeCell ref="O6:O7"/>
    <mergeCell ref="A1:G1"/>
    <mergeCell ref="I1:O1"/>
    <mergeCell ref="A2:G2"/>
    <mergeCell ref="I2:O2"/>
    <mergeCell ref="A3:G3"/>
    <mergeCell ref="I3:O3"/>
  </mergeCells>
  <pageMargins left="0.7" right="0.7" top="0.75" bottom="0.75" header="0.3" footer="0.3"/>
  <pageSetup paperSize="9" scale="6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70" zoomScaleNormal="70" workbookViewId="0">
      <selection activeCell="A25" sqref="A25:C25"/>
    </sheetView>
  </sheetViews>
  <sheetFormatPr defaultColWidth="9.109375" defaultRowHeight="13.8" x14ac:dyDescent="0.25"/>
  <cols>
    <col min="1" max="1" width="12.88671875" style="2" customWidth="1"/>
    <col min="2" max="2" width="32.6640625" style="2" customWidth="1"/>
    <col min="3" max="3" width="12" style="2" customWidth="1"/>
    <col min="4" max="4" width="9.33203125" style="2" customWidth="1"/>
    <col min="5" max="5" width="9.6640625" style="2" customWidth="1"/>
    <col min="6" max="6" width="12.109375" style="2" customWidth="1"/>
    <col min="7" max="7" width="13.33203125" style="2" customWidth="1"/>
    <col min="8" max="8" width="3.44140625" style="2" customWidth="1"/>
    <col min="9" max="9" width="13.88671875" style="2" customWidth="1"/>
    <col min="10" max="10" width="36.33203125" style="2" customWidth="1"/>
    <col min="11" max="11" width="11.33203125" style="2" customWidth="1"/>
    <col min="12" max="12" width="9.5546875" style="2" customWidth="1"/>
    <col min="13" max="13" width="9.109375" style="2" customWidth="1"/>
    <col min="14" max="14" width="13.6640625" style="2" customWidth="1"/>
    <col min="15" max="15" width="14.33203125" style="2" customWidth="1"/>
    <col min="16" max="16384" width="9.109375" style="2"/>
  </cols>
  <sheetData>
    <row r="1" spans="1:16" ht="18" x14ac:dyDescent="0.35">
      <c r="A1" s="188" t="s">
        <v>36</v>
      </c>
      <c r="B1" s="189"/>
      <c r="C1" s="189"/>
      <c r="D1" s="189"/>
      <c r="E1" s="189"/>
      <c r="F1" s="189"/>
      <c r="G1" s="190"/>
      <c r="H1" s="15"/>
      <c r="I1" s="188" t="s">
        <v>55</v>
      </c>
      <c r="J1" s="189"/>
      <c r="K1" s="189"/>
      <c r="L1" s="189"/>
      <c r="M1" s="189"/>
      <c r="N1" s="189"/>
      <c r="O1" s="190"/>
      <c r="P1" s="22"/>
    </row>
    <row r="2" spans="1:16" ht="18" x14ac:dyDescent="0.35">
      <c r="A2" s="191" t="s">
        <v>56</v>
      </c>
      <c r="B2" s="192"/>
      <c r="C2" s="192"/>
      <c r="D2" s="192"/>
      <c r="E2" s="192"/>
      <c r="F2" s="192"/>
      <c r="G2" s="193"/>
      <c r="H2" s="15"/>
      <c r="I2" s="191" t="s">
        <v>56</v>
      </c>
      <c r="J2" s="192"/>
      <c r="K2" s="192"/>
      <c r="L2" s="192"/>
      <c r="M2" s="192"/>
      <c r="N2" s="192"/>
      <c r="O2" s="193"/>
      <c r="P2" s="22"/>
    </row>
    <row r="3" spans="1:16" ht="18" x14ac:dyDescent="0.35">
      <c r="A3" s="191" t="s">
        <v>112</v>
      </c>
      <c r="B3" s="192"/>
      <c r="C3" s="192"/>
      <c r="D3" s="192"/>
      <c r="E3" s="192"/>
      <c r="F3" s="192"/>
      <c r="G3" s="193"/>
      <c r="H3" s="15"/>
      <c r="I3" s="191" t="s">
        <v>112</v>
      </c>
      <c r="J3" s="192"/>
      <c r="K3" s="192"/>
      <c r="L3" s="192"/>
      <c r="M3" s="192"/>
      <c r="N3" s="192"/>
      <c r="O3" s="193"/>
      <c r="P3" s="22"/>
    </row>
    <row r="4" spans="1:16" ht="18.75" customHeight="1" x14ac:dyDescent="0.35">
      <c r="A4" s="178" t="s">
        <v>38</v>
      </c>
      <c r="B4" s="179"/>
      <c r="C4" s="179"/>
      <c r="D4" s="179"/>
      <c r="E4" s="179"/>
      <c r="F4" s="179"/>
      <c r="G4" s="180"/>
      <c r="H4" s="15"/>
      <c r="I4" s="178" t="s">
        <v>38</v>
      </c>
      <c r="J4" s="179"/>
      <c r="K4" s="179"/>
      <c r="L4" s="179"/>
      <c r="M4" s="179"/>
      <c r="N4" s="179"/>
      <c r="O4" s="180"/>
      <c r="P4" s="22"/>
    </row>
    <row r="5" spans="1:16" ht="19.5" customHeight="1" x14ac:dyDescent="0.35">
      <c r="A5" s="181" t="s">
        <v>78</v>
      </c>
      <c r="B5" s="182"/>
      <c r="C5" s="182"/>
      <c r="D5" s="182"/>
      <c r="E5" s="182"/>
      <c r="F5" s="182"/>
      <c r="G5" s="183"/>
      <c r="H5" s="15"/>
      <c r="I5" s="181" t="s">
        <v>79</v>
      </c>
      <c r="J5" s="182"/>
      <c r="K5" s="182"/>
      <c r="L5" s="182"/>
      <c r="M5" s="182"/>
      <c r="N5" s="182"/>
      <c r="O5" s="183"/>
      <c r="P5" s="22"/>
    </row>
    <row r="6" spans="1:16" ht="18" x14ac:dyDescent="0.35">
      <c r="A6" s="186" t="s">
        <v>6</v>
      </c>
      <c r="B6" s="168" t="s">
        <v>43</v>
      </c>
      <c r="C6" s="168" t="s">
        <v>42</v>
      </c>
      <c r="D6" s="170" t="s">
        <v>9</v>
      </c>
      <c r="E6" s="171"/>
      <c r="F6" s="172"/>
      <c r="G6" s="173" t="s">
        <v>92</v>
      </c>
      <c r="H6" s="16"/>
      <c r="I6" s="186" t="s">
        <v>6</v>
      </c>
      <c r="J6" s="168" t="s">
        <v>43</v>
      </c>
      <c r="K6" s="168" t="s">
        <v>42</v>
      </c>
      <c r="L6" s="170" t="s">
        <v>9</v>
      </c>
      <c r="M6" s="171"/>
      <c r="N6" s="172"/>
      <c r="O6" s="173" t="s">
        <v>93</v>
      </c>
      <c r="P6" s="22"/>
    </row>
    <row r="7" spans="1:16" ht="57" customHeight="1" x14ac:dyDescent="0.35">
      <c r="A7" s="187"/>
      <c r="B7" s="169"/>
      <c r="C7" s="169"/>
      <c r="D7" s="141" t="s">
        <v>11</v>
      </c>
      <c r="E7" s="141" t="s">
        <v>12</v>
      </c>
      <c r="F7" s="141" t="s">
        <v>91</v>
      </c>
      <c r="G7" s="174"/>
      <c r="H7" s="16"/>
      <c r="I7" s="187"/>
      <c r="J7" s="169"/>
      <c r="K7" s="169"/>
      <c r="L7" s="141" t="s">
        <v>11</v>
      </c>
      <c r="M7" s="141" t="s">
        <v>12</v>
      </c>
      <c r="N7" s="141" t="s">
        <v>91</v>
      </c>
      <c r="O7" s="174"/>
      <c r="P7" s="22"/>
    </row>
    <row r="8" spans="1:16" ht="18" x14ac:dyDescent="0.35">
      <c r="A8" s="175" t="s">
        <v>14</v>
      </c>
      <c r="B8" s="176"/>
      <c r="C8" s="176"/>
      <c r="D8" s="176"/>
      <c r="E8" s="176"/>
      <c r="F8" s="176"/>
      <c r="G8" s="177"/>
      <c r="H8" s="15"/>
      <c r="I8" s="175" t="s">
        <v>14</v>
      </c>
      <c r="J8" s="176"/>
      <c r="K8" s="176"/>
      <c r="L8" s="176"/>
      <c r="M8" s="176"/>
      <c r="N8" s="176"/>
      <c r="O8" s="177"/>
      <c r="P8" s="18"/>
    </row>
    <row r="9" spans="1:16" ht="18" x14ac:dyDescent="0.35">
      <c r="A9" s="72" t="s">
        <v>106</v>
      </c>
      <c r="B9" s="73" t="s">
        <v>107</v>
      </c>
      <c r="C9" s="74">
        <v>60</v>
      </c>
      <c r="D9" s="74">
        <v>1.2</v>
      </c>
      <c r="E9" s="74">
        <v>0.2</v>
      </c>
      <c r="F9" s="74">
        <v>6.1</v>
      </c>
      <c r="G9" s="75">
        <v>31.3</v>
      </c>
      <c r="H9" s="15"/>
      <c r="I9" s="49" t="s">
        <v>104</v>
      </c>
      <c r="J9" s="50" t="s">
        <v>105</v>
      </c>
      <c r="K9" s="51">
        <v>60</v>
      </c>
      <c r="L9" s="51">
        <v>1.7</v>
      </c>
      <c r="M9" s="51">
        <v>0.1</v>
      </c>
      <c r="N9" s="51">
        <v>3.5</v>
      </c>
      <c r="O9" s="52">
        <v>22.1</v>
      </c>
      <c r="P9" s="18"/>
    </row>
    <row r="10" spans="1:16" ht="39" customHeight="1" x14ac:dyDescent="0.35">
      <c r="A10" s="72">
        <v>309</v>
      </c>
      <c r="B10" s="73" t="s">
        <v>30</v>
      </c>
      <c r="C10" s="74">
        <v>150</v>
      </c>
      <c r="D10" s="74">
        <v>5.46</v>
      </c>
      <c r="E10" s="74">
        <v>5.79</v>
      </c>
      <c r="F10" s="74">
        <v>30.46</v>
      </c>
      <c r="G10" s="75">
        <v>195.71</v>
      </c>
      <c r="H10" s="15"/>
      <c r="I10" s="72">
        <v>302</v>
      </c>
      <c r="J10" s="73" t="s">
        <v>31</v>
      </c>
      <c r="K10" s="74">
        <v>150</v>
      </c>
      <c r="L10" s="74">
        <v>8.6</v>
      </c>
      <c r="M10" s="74">
        <v>6.09</v>
      </c>
      <c r="N10" s="74">
        <v>38.64</v>
      </c>
      <c r="O10" s="75">
        <v>243.75</v>
      </c>
      <c r="P10" s="18"/>
    </row>
    <row r="11" spans="1:16" ht="18" x14ac:dyDescent="0.35">
      <c r="A11" s="72" t="s">
        <v>16</v>
      </c>
      <c r="B11" s="73" t="s">
        <v>46</v>
      </c>
      <c r="C11" s="74">
        <v>90</v>
      </c>
      <c r="D11" s="74">
        <v>10.73</v>
      </c>
      <c r="E11" s="74">
        <v>13.72</v>
      </c>
      <c r="F11" s="74">
        <v>12.21</v>
      </c>
      <c r="G11" s="75">
        <v>204.48</v>
      </c>
      <c r="H11" s="15"/>
      <c r="I11" s="72" t="s">
        <v>16</v>
      </c>
      <c r="J11" s="73" t="s">
        <v>69</v>
      </c>
      <c r="K11" s="74">
        <v>90</v>
      </c>
      <c r="L11" s="74">
        <v>9.7200000000000006</v>
      </c>
      <c r="M11" s="74">
        <v>11.24</v>
      </c>
      <c r="N11" s="74">
        <v>10.77</v>
      </c>
      <c r="O11" s="75">
        <v>181.8</v>
      </c>
      <c r="P11" s="18"/>
    </row>
    <row r="12" spans="1:16" ht="18" x14ac:dyDescent="0.35">
      <c r="A12" s="76">
        <v>377</v>
      </c>
      <c r="B12" s="77" t="s">
        <v>32</v>
      </c>
      <c r="C12" s="74">
        <v>200</v>
      </c>
      <c r="D12" s="74">
        <v>0.13</v>
      </c>
      <c r="E12" s="74">
        <v>0.02</v>
      </c>
      <c r="F12" s="74">
        <v>15.2</v>
      </c>
      <c r="G12" s="75">
        <v>62</v>
      </c>
      <c r="H12" s="15"/>
      <c r="I12" s="78">
        <v>376</v>
      </c>
      <c r="J12" s="79" t="s">
        <v>22</v>
      </c>
      <c r="K12" s="80">
        <v>200</v>
      </c>
      <c r="L12" s="80">
        <v>7.0000000000000007E-2</v>
      </c>
      <c r="M12" s="80">
        <v>0.02</v>
      </c>
      <c r="N12" s="80">
        <v>15</v>
      </c>
      <c r="O12" s="81">
        <v>60</v>
      </c>
      <c r="P12" s="18"/>
    </row>
    <row r="13" spans="1:16" ht="18" x14ac:dyDescent="0.35">
      <c r="A13" s="72" t="s">
        <v>16</v>
      </c>
      <c r="B13" s="73" t="s">
        <v>24</v>
      </c>
      <c r="C13" s="74">
        <v>20</v>
      </c>
      <c r="D13" s="74">
        <v>0.9</v>
      </c>
      <c r="E13" s="74">
        <v>0.2</v>
      </c>
      <c r="F13" s="74">
        <v>8.5</v>
      </c>
      <c r="G13" s="75">
        <v>40.799999999999997</v>
      </c>
      <c r="H13" s="15"/>
      <c r="I13" s="72" t="s">
        <v>16</v>
      </c>
      <c r="J13" s="73" t="s">
        <v>24</v>
      </c>
      <c r="K13" s="74">
        <v>10</v>
      </c>
      <c r="L13" s="74">
        <v>0.45</v>
      </c>
      <c r="M13" s="74">
        <v>0.1</v>
      </c>
      <c r="N13" s="74">
        <v>4.25</v>
      </c>
      <c r="O13" s="75">
        <v>20.399999999999999</v>
      </c>
      <c r="P13" s="18"/>
    </row>
    <row r="14" spans="1:16" ht="21" customHeight="1" x14ac:dyDescent="0.35">
      <c r="A14" s="76" t="s">
        <v>16</v>
      </c>
      <c r="B14" s="77" t="s">
        <v>23</v>
      </c>
      <c r="C14" s="82">
        <v>20</v>
      </c>
      <c r="D14" s="82">
        <v>1</v>
      </c>
      <c r="E14" s="82">
        <v>0.13</v>
      </c>
      <c r="F14" s="82">
        <v>9.1300000000000008</v>
      </c>
      <c r="G14" s="83">
        <v>42.7</v>
      </c>
      <c r="H14" s="15"/>
      <c r="I14" s="76" t="s">
        <v>16</v>
      </c>
      <c r="J14" s="77" t="s">
        <v>23</v>
      </c>
      <c r="K14" s="82">
        <v>20</v>
      </c>
      <c r="L14" s="82">
        <v>1</v>
      </c>
      <c r="M14" s="82">
        <v>0.13</v>
      </c>
      <c r="N14" s="82">
        <v>9.1300000000000008</v>
      </c>
      <c r="O14" s="83">
        <v>42.7</v>
      </c>
      <c r="P14" s="18"/>
    </row>
    <row r="15" spans="1:16" ht="18" x14ac:dyDescent="0.35">
      <c r="A15" s="159" t="s">
        <v>25</v>
      </c>
      <c r="B15" s="160"/>
      <c r="C15" s="12">
        <f>SUM(C9:C14)</f>
        <v>540</v>
      </c>
      <c r="D15" s="84">
        <f>SUM(D9:D14)</f>
        <v>19.419999999999998</v>
      </c>
      <c r="E15" s="84">
        <f>SUM(E9:E14)</f>
        <v>20.059999999999999</v>
      </c>
      <c r="F15" s="84">
        <f>SUM(F9:F14)</f>
        <v>81.599999999999994</v>
      </c>
      <c r="G15" s="85">
        <f>SUM(G9:G14)</f>
        <v>576.99</v>
      </c>
      <c r="H15" s="15"/>
      <c r="I15" s="159" t="s">
        <v>25</v>
      </c>
      <c r="J15" s="160"/>
      <c r="K15" s="12">
        <f>SUM(K9:K14)</f>
        <v>530</v>
      </c>
      <c r="L15" s="84">
        <f>SUM(L9:L14)</f>
        <v>21.54</v>
      </c>
      <c r="M15" s="84">
        <f>SUM(M9:M14)</f>
        <v>17.68</v>
      </c>
      <c r="N15" s="84">
        <f>SUM(N9:N14)</f>
        <v>81.289999999999992</v>
      </c>
      <c r="O15" s="85">
        <f>SUM(O9:O14)</f>
        <v>570.75000000000011</v>
      </c>
      <c r="P15" s="18"/>
    </row>
    <row r="16" spans="1:16" ht="22.5" customHeight="1" x14ac:dyDescent="0.35">
      <c r="A16" s="233" t="s">
        <v>26</v>
      </c>
      <c r="B16" s="233"/>
      <c r="C16" s="233"/>
      <c r="D16" s="233"/>
      <c r="E16" s="233"/>
      <c r="F16" s="233"/>
      <c r="G16" s="233"/>
      <c r="H16" s="15"/>
      <c r="I16" s="233" t="s">
        <v>26</v>
      </c>
      <c r="J16" s="233"/>
      <c r="K16" s="233"/>
      <c r="L16" s="233"/>
      <c r="M16" s="233"/>
      <c r="N16" s="233"/>
      <c r="O16" s="233"/>
      <c r="P16" s="18"/>
    </row>
    <row r="17" spans="1:16" ht="57.75" customHeight="1" x14ac:dyDescent="0.35">
      <c r="A17" s="65">
        <v>24</v>
      </c>
      <c r="B17" s="50" t="s">
        <v>47</v>
      </c>
      <c r="C17" s="51">
        <v>60</v>
      </c>
      <c r="D17" s="51">
        <v>0.57999999999999996</v>
      </c>
      <c r="E17" s="51">
        <v>3.65</v>
      </c>
      <c r="F17" s="51">
        <v>2.19</v>
      </c>
      <c r="G17" s="52">
        <v>42.4</v>
      </c>
      <c r="H17" s="86"/>
      <c r="I17" s="72" t="s">
        <v>106</v>
      </c>
      <c r="J17" s="73" t="s">
        <v>107</v>
      </c>
      <c r="K17" s="74">
        <v>60</v>
      </c>
      <c r="L17" s="74">
        <v>1.2</v>
      </c>
      <c r="M17" s="74">
        <v>0.2</v>
      </c>
      <c r="N17" s="74">
        <v>6.1</v>
      </c>
      <c r="O17" s="75">
        <v>31.3</v>
      </c>
      <c r="P17" s="18"/>
    </row>
    <row r="18" spans="1:16" ht="42" customHeight="1" x14ac:dyDescent="0.35">
      <c r="A18" s="72">
        <v>88</v>
      </c>
      <c r="B18" s="73" t="s">
        <v>75</v>
      </c>
      <c r="C18" s="74">
        <v>200</v>
      </c>
      <c r="D18" s="74">
        <v>4.8</v>
      </c>
      <c r="E18" s="74">
        <v>6.96</v>
      </c>
      <c r="F18" s="74">
        <v>6.32</v>
      </c>
      <c r="G18" s="75">
        <v>96.32</v>
      </c>
      <c r="H18" s="86"/>
      <c r="I18" s="88">
        <v>111</v>
      </c>
      <c r="J18" s="73" t="s">
        <v>48</v>
      </c>
      <c r="K18" s="74">
        <v>200</v>
      </c>
      <c r="L18" s="74">
        <v>7.1</v>
      </c>
      <c r="M18" s="74">
        <v>8.6999999999999993</v>
      </c>
      <c r="N18" s="74">
        <v>13.34</v>
      </c>
      <c r="O18" s="89">
        <v>156.4</v>
      </c>
      <c r="P18" s="18"/>
    </row>
    <row r="19" spans="1:16" ht="18" x14ac:dyDescent="0.35">
      <c r="A19" s="72" t="s">
        <v>16</v>
      </c>
      <c r="B19" s="73" t="s">
        <v>29</v>
      </c>
      <c r="C19" s="74">
        <v>90</v>
      </c>
      <c r="D19" s="74">
        <v>12.15</v>
      </c>
      <c r="E19" s="74">
        <v>21.68</v>
      </c>
      <c r="F19" s="74">
        <v>10.07</v>
      </c>
      <c r="G19" s="75">
        <v>280.8</v>
      </c>
      <c r="H19" s="15"/>
      <c r="I19" s="76" t="s">
        <v>60</v>
      </c>
      <c r="J19" s="73" t="s">
        <v>61</v>
      </c>
      <c r="K19" s="74">
        <v>90</v>
      </c>
      <c r="L19" s="74">
        <v>25.2</v>
      </c>
      <c r="M19" s="74">
        <v>3.24</v>
      </c>
      <c r="N19" s="74">
        <v>34.380000000000003</v>
      </c>
      <c r="O19" s="75">
        <v>119.61</v>
      </c>
      <c r="P19" s="18"/>
    </row>
    <row r="20" spans="1:16" ht="18" x14ac:dyDescent="0.35">
      <c r="A20" s="90">
        <v>304</v>
      </c>
      <c r="B20" s="73" t="s">
        <v>20</v>
      </c>
      <c r="C20" s="74">
        <v>150</v>
      </c>
      <c r="D20" s="74">
        <v>3.65</v>
      </c>
      <c r="E20" s="74">
        <v>5.37</v>
      </c>
      <c r="F20" s="74">
        <v>36.69</v>
      </c>
      <c r="G20" s="75">
        <v>209.7</v>
      </c>
      <c r="H20" s="15"/>
      <c r="I20" s="72">
        <v>143</v>
      </c>
      <c r="J20" s="73" t="s">
        <v>80</v>
      </c>
      <c r="K20" s="74">
        <v>150</v>
      </c>
      <c r="L20" s="74">
        <v>2.5299999999999998</v>
      </c>
      <c r="M20" s="74">
        <v>15.7</v>
      </c>
      <c r="N20" s="74">
        <v>12.29</v>
      </c>
      <c r="O20" s="75">
        <v>202.85</v>
      </c>
      <c r="P20" s="18"/>
    </row>
    <row r="21" spans="1:16" ht="24.75" customHeight="1" x14ac:dyDescent="0.35">
      <c r="A21" s="76">
        <v>389</v>
      </c>
      <c r="B21" s="73" t="s">
        <v>65</v>
      </c>
      <c r="C21" s="74">
        <v>180</v>
      </c>
      <c r="D21" s="74">
        <v>0.9</v>
      </c>
      <c r="E21" s="74">
        <v>0</v>
      </c>
      <c r="F21" s="74">
        <v>18.18</v>
      </c>
      <c r="G21" s="89">
        <v>76.319999999999993</v>
      </c>
      <c r="H21" s="15"/>
      <c r="I21" s="72">
        <v>349</v>
      </c>
      <c r="J21" s="73" t="s">
        <v>54</v>
      </c>
      <c r="K21" s="91">
        <v>200</v>
      </c>
      <c r="L21" s="74">
        <v>0.66</v>
      </c>
      <c r="M21" s="74">
        <v>0.09</v>
      </c>
      <c r="N21" s="74">
        <v>32.1</v>
      </c>
      <c r="O21" s="75">
        <v>132.80000000000001</v>
      </c>
      <c r="P21" s="18"/>
    </row>
    <row r="22" spans="1:16" ht="22.2" customHeight="1" x14ac:dyDescent="0.35">
      <c r="A22" s="72" t="s">
        <v>16</v>
      </c>
      <c r="B22" s="73" t="s">
        <v>24</v>
      </c>
      <c r="C22" s="74">
        <v>20</v>
      </c>
      <c r="D22" s="74">
        <v>0.9</v>
      </c>
      <c r="E22" s="74">
        <v>0.2</v>
      </c>
      <c r="F22" s="74">
        <v>8.5</v>
      </c>
      <c r="G22" s="75">
        <v>40.799999999999997</v>
      </c>
      <c r="H22" s="15"/>
      <c r="I22" s="72" t="s">
        <v>16</v>
      </c>
      <c r="J22" s="73" t="s">
        <v>24</v>
      </c>
      <c r="K22" s="74">
        <v>30</v>
      </c>
      <c r="L22" s="74">
        <v>1.35</v>
      </c>
      <c r="M22" s="74">
        <v>0.3</v>
      </c>
      <c r="N22" s="74">
        <v>12.75</v>
      </c>
      <c r="O22" s="75">
        <v>61.2</v>
      </c>
      <c r="P22" s="18"/>
    </row>
    <row r="23" spans="1:16" ht="24" customHeight="1" x14ac:dyDescent="0.35">
      <c r="A23" s="76" t="s">
        <v>16</v>
      </c>
      <c r="B23" s="77" t="s">
        <v>23</v>
      </c>
      <c r="C23" s="82">
        <v>20</v>
      </c>
      <c r="D23" s="82">
        <v>1</v>
      </c>
      <c r="E23" s="82">
        <v>0.13</v>
      </c>
      <c r="F23" s="82">
        <v>9.1300000000000008</v>
      </c>
      <c r="G23" s="83">
        <v>42.7</v>
      </c>
      <c r="H23" s="15"/>
      <c r="I23" s="76" t="s">
        <v>16</v>
      </c>
      <c r="J23" s="77" t="s">
        <v>23</v>
      </c>
      <c r="K23" s="82">
        <v>30</v>
      </c>
      <c r="L23" s="82">
        <v>1.5</v>
      </c>
      <c r="M23" s="82">
        <v>0.2</v>
      </c>
      <c r="N23" s="82">
        <v>13.7</v>
      </c>
      <c r="O23" s="83">
        <v>64.099999999999994</v>
      </c>
      <c r="P23" s="18"/>
    </row>
    <row r="24" spans="1:16" ht="18" x14ac:dyDescent="0.35">
      <c r="A24" s="166" t="s">
        <v>25</v>
      </c>
      <c r="B24" s="167"/>
      <c r="C24" s="92">
        <f>SUM(C17:C23)</f>
        <v>720</v>
      </c>
      <c r="D24" s="93">
        <f>SUM(D17:D23)</f>
        <v>23.979999999999997</v>
      </c>
      <c r="E24" s="93">
        <f>SUM(E17:E23)</f>
        <v>37.99</v>
      </c>
      <c r="F24" s="93">
        <f>SUM(F17:F23)</f>
        <v>91.079999999999984</v>
      </c>
      <c r="G24" s="94">
        <f>SUM(G17:G23)</f>
        <v>789.04</v>
      </c>
      <c r="H24" s="15"/>
      <c r="I24" s="166" t="s">
        <v>25</v>
      </c>
      <c r="J24" s="167"/>
      <c r="K24" s="92">
        <f>SUM(K17:K23)</f>
        <v>760</v>
      </c>
      <c r="L24" s="93">
        <f>SUM(L17:L23)</f>
        <v>39.54</v>
      </c>
      <c r="M24" s="93">
        <f t="shared" ref="M24:O24" si="0">SUM(M17:M23)</f>
        <v>28.429999999999996</v>
      </c>
      <c r="N24" s="93">
        <f t="shared" si="0"/>
        <v>124.66000000000001</v>
      </c>
      <c r="O24" s="94">
        <f t="shared" si="0"/>
        <v>768.2600000000001</v>
      </c>
      <c r="P24" s="18"/>
    </row>
    <row r="25" spans="1:16" ht="18" x14ac:dyDescent="0.35">
      <c r="A25" s="235" t="s">
        <v>34</v>
      </c>
      <c r="B25" s="236"/>
      <c r="C25" s="236"/>
      <c r="D25" s="95">
        <f>D24+D15</f>
        <v>43.399999999999991</v>
      </c>
      <c r="E25" s="95">
        <f>E24+E15</f>
        <v>58.05</v>
      </c>
      <c r="F25" s="95">
        <f>F24+F15</f>
        <v>172.67999999999998</v>
      </c>
      <c r="G25" s="96">
        <f>G24+G15</f>
        <v>1366.03</v>
      </c>
      <c r="H25" s="22"/>
      <c r="I25" s="235" t="s">
        <v>34</v>
      </c>
      <c r="J25" s="236"/>
      <c r="K25" s="236"/>
      <c r="L25" s="95">
        <f>SUM(L15+L24)</f>
        <v>61.08</v>
      </c>
      <c r="M25" s="95">
        <f t="shared" ref="M25:O25" si="1">SUM(M15+M24)</f>
        <v>46.11</v>
      </c>
      <c r="N25" s="95">
        <f t="shared" si="1"/>
        <v>205.95</v>
      </c>
      <c r="O25" s="96">
        <f t="shared" si="1"/>
        <v>1339.0100000000002</v>
      </c>
      <c r="P25" s="18"/>
    </row>
    <row r="26" spans="1:16" ht="17.399999999999999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ht="17.399999999999999" x14ac:dyDescent="0.3">
      <c r="A27" s="18"/>
      <c r="B27" s="18"/>
      <c r="C27" s="18"/>
      <c r="D27" s="18"/>
      <c r="E27" s="18"/>
      <c r="F27" s="18"/>
      <c r="G27" s="18"/>
      <c r="H27" s="19"/>
      <c r="I27" s="23"/>
    </row>
    <row r="28" spans="1:16" ht="15" x14ac:dyDescent="0.25">
      <c r="A28" s="237"/>
      <c r="B28" s="237"/>
      <c r="C28" s="237"/>
      <c r="D28" s="19"/>
      <c r="E28" s="19"/>
      <c r="F28" s="19"/>
      <c r="G28" s="19"/>
    </row>
    <row r="30" spans="1:16" x14ac:dyDescent="0.25">
      <c r="A30" s="20"/>
      <c r="B30" s="21"/>
      <c r="C30" s="20"/>
      <c r="D30" s="20"/>
      <c r="E30" s="20"/>
      <c r="F30" s="20"/>
      <c r="G30" s="20"/>
    </row>
    <row r="33" spans="1:7" x14ac:dyDescent="0.25">
      <c r="A33" s="20"/>
      <c r="B33" s="21"/>
      <c r="C33" s="20"/>
      <c r="D33" s="20"/>
      <c r="E33" s="20"/>
      <c r="F33" s="20"/>
      <c r="G33" s="20"/>
    </row>
    <row r="34" spans="1:7" x14ac:dyDescent="0.25">
      <c r="A34" s="20"/>
      <c r="B34" s="21"/>
      <c r="C34" s="20"/>
      <c r="D34" s="20"/>
      <c r="E34" s="20"/>
      <c r="F34" s="20"/>
      <c r="G34" s="20"/>
    </row>
  </sheetData>
  <mergeCells count="31">
    <mergeCell ref="A24:B24"/>
    <mergeCell ref="A25:C25"/>
    <mergeCell ref="I24:J24"/>
    <mergeCell ref="I25:K25"/>
    <mergeCell ref="A28:C28"/>
    <mergeCell ref="A8:G8"/>
    <mergeCell ref="I8:O8"/>
    <mergeCell ref="A15:B15"/>
    <mergeCell ref="I15:J15"/>
    <mergeCell ref="A16:G16"/>
    <mergeCell ref="I16:O16"/>
    <mergeCell ref="A4:G4"/>
    <mergeCell ref="I4:O4"/>
    <mergeCell ref="A5:G5"/>
    <mergeCell ref="I5:O5"/>
    <mergeCell ref="D6:F6"/>
    <mergeCell ref="L6:N6"/>
    <mergeCell ref="A6:A7"/>
    <mergeCell ref="B6:B7"/>
    <mergeCell ref="C6:C7"/>
    <mergeCell ref="G6:G7"/>
    <mergeCell ref="I6:I7"/>
    <mergeCell ref="J6:J7"/>
    <mergeCell ref="K6:K7"/>
    <mergeCell ref="O6:O7"/>
    <mergeCell ref="A1:G1"/>
    <mergeCell ref="I1:O1"/>
    <mergeCell ref="A2:G2"/>
    <mergeCell ref="I2:O2"/>
    <mergeCell ref="A3:G3"/>
    <mergeCell ref="I3:O3"/>
  </mergeCells>
  <pageMargins left="0.7" right="0.7" top="0.75" bottom="0.75" header="0.3" footer="0.3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selection activeCell="A2" sqref="A2:F2"/>
    </sheetView>
  </sheetViews>
  <sheetFormatPr defaultColWidth="9" defaultRowHeight="14.4" x14ac:dyDescent="0.3"/>
  <cols>
    <col min="1" max="2" width="18" customWidth="1"/>
    <col min="3" max="3" width="17.44140625" customWidth="1"/>
    <col min="4" max="4" width="18" customWidth="1"/>
    <col min="5" max="5" width="19.109375" customWidth="1"/>
  </cols>
  <sheetData>
    <row r="1" spans="1:6" ht="17.399999999999999" x14ac:dyDescent="0.3">
      <c r="A1" s="238" t="s">
        <v>81</v>
      </c>
      <c r="B1" s="239"/>
      <c r="C1" s="239"/>
      <c r="D1" s="239"/>
      <c r="E1" s="239"/>
      <c r="F1" s="2"/>
    </row>
    <row r="2" spans="1:6" ht="15.6" x14ac:dyDescent="0.3">
      <c r="A2" s="240" t="s">
        <v>111</v>
      </c>
      <c r="B2" s="240"/>
      <c r="C2" s="240"/>
      <c r="D2" s="240"/>
      <c r="E2" s="240"/>
      <c r="F2" s="240"/>
    </row>
    <row r="3" spans="1:6" ht="15.6" x14ac:dyDescent="0.3">
      <c r="A3" s="3" t="s">
        <v>3</v>
      </c>
      <c r="B3" s="3"/>
      <c r="C3" s="3"/>
      <c r="D3" s="3"/>
      <c r="E3" s="3"/>
      <c r="F3" s="3"/>
    </row>
    <row r="4" spans="1:6" ht="17.399999999999999" x14ac:dyDescent="0.3">
      <c r="A4" s="4" t="s">
        <v>82</v>
      </c>
      <c r="B4" s="5" t="s">
        <v>14</v>
      </c>
      <c r="C4" s="5" t="s">
        <v>83</v>
      </c>
      <c r="D4" s="5" t="s">
        <v>26</v>
      </c>
      <c r="E4" s="6" t="s">
        <v>83</v>
      </c>
      <c r="F4" s="2"/>
    </row>
    <row r="5" spans="1:6" ht="18" x14ac:dyDescent="0.35">
      <c r="A5" s="7">
        <v>1</v>
      </c>
      <c r="B5" s="8" t="e">
        <f>'титульный лист'!#REF!</f>
        <v>#REF!</v>
      </c>
      <c r="C5" s="9" t="e">
        <f>B5/23.5</f>
        <v>#REF!</v>
      </c>
      <c r="D5" s="9" t="e">
        <f>'титульный лист'!#REF!</f>
        <v>#REF!</v>
      </c>
      <c r="E5" s="10" t="e">
        <f>SUM(D5)/23.5</f>
        <v>#REF!</v>
      </c>
      <c r="F5" s="2"/>
    </row>
    <row r="6" spans="1:6" ht="18" x14ac:dyDescent="0.35">
      <c r="A6" s="7">
        <v>2</v>
      </c>
      <c r="B6" s="11" t="e">
        <f>'титульный лист'!#REF!</f>
        <v>#REF!</v>
      </c>
      <c r="C6" s="9" t="e">
        <f t="shared" ref="C6:C14" si="0">B6/23.5</f>
        <v>#REF!</v>
      </c>
      <c r="D6" s="9" t="e">
        <f>'титульный лист'!#REF!</f>
        <v>#REF!</v>
      </c>
      <c r="E6" s="10" t="e">
        <f t="shared" ref="E6:E14" si="1">SUM(D6)/23.5</f>
        <v>#REF!</v>
      </c>
      <c r="F6" s="2"/>
    </row>
    <row r="7" spans="1:6" ht="18" x14ac:dyDescent="0.35">
      <c r="A7" s="7">
        <v>3</v>
      </c>
      <c r="B7" s="11">
        <f>'3-4 день'!G14</f>
        <v>587.4</v>
      </c>
      <c r="C7" s="9">
        <f t="shared" si="0"/>
        <v>24.995744680851065</v>
      </c>
      <c r="D7" s="9">
        <f>'3-4 день'!G25</f>
        <v>756.43000000000018</v>
      </c>
      <c r="E7" s="10">
        <f t="shared" si="1"/>
        <v>32.188510638297878</v>
      </c>
      <c r="F7" s="2"/>
    </row>
    <row r="8" spans="1:6" ht="18" x14ac:dyDescent="0.35">
      <c r="A8" s="7">
        <v>4</v>
      </c>
      <c r="B8" s="11">
        <f>'3-4 день'!O15</f>
        <v>542.01</v>
      </c>
      <c r="C8" s="9">
        <f t="shared" si="0"/>
        <v>23.064255319148934</v>
      </c>
      <c r="D8" s="9">
        <f>'3-4 день'!O25</f>
        <v>741.17000000000007</v>
      </c>
      <c r="E8" s="10">
        <f t="shared" si="1"/>
        <v>31.539148936170214</v>
      </c>
      <c r="F8" s="2"/>
    </row>
    <row r="9" spans="1:6" ht="18" x14ac:dyDescent="0.35">
      <c r="A9" s="7">
        <v>5</v>
      </c>
      <c r="B9" s="11">
        <f>'5-6 день'!G15</f>
        <v>554.48</v>
      </c>
      <c r="C9" s="9">
        <f t="shared" si="0"/>
        <v>23.594893617021278</v>
      </c>
      <c r="D9" s="9">
        <f>'5-6 день'!G26</f>
        <v>735.1</v>
      </c>
      <c r="E9" s="10">
        <f t="shared" si="1"/>
        <v>31.28085106382979</v>
      </c>
      <c r="F9" s="2"/>
    </row>
    <row r="10" spans="1:6" ht="18" x14ac:dyDescent="0.35">
      <c r="A10" s="7">
        <v>6</v>
      </c>
      <c r="B10" s="11">
        <f>'5-6 день'!O13</f>
        <v>533.6</v>
      </c>
      <c r="C10" s="9">
        <f t="shared" si="0"/>
        <v>22.706382978723401</v>
      </c>
      <c r="D10" s="9">
        <f>'5-6 день'!O26</f>
        <v>771.83000000000015</v>
      </c>
      <c r="E10" s="10">
        <f t="shared" si="1"/>
        <v>32.84382978723405</v>
      </c>
      <c r="F10" s="2"/>
    </row>
    <row r="11" spans="1:6" ht="18" x14ac:dyDescent="0.35">
      <c r="A11" s="7">
        <v>7</v>
      </c>
      <c r="B11" s="11">
        <f>'7-8 день'!G15</f>
        <v>543.51</v>
      </c>
      <c r="C11" s="9">
        <f t="shared" si="0"/>
        <v>23.128085106382979</v>
      </c>
      <c r="D11" s="9">
        <f>'7-8 день'!G24</f>
        <v>797.47</v>
      </c>
      <c r="E11" s="10">
        <f t="shared" si="1"/>
        <v>33.934893617021281</v>
      </c>
      <c r="F11" s="2"/>
    </row>
    <row r="12" spans="1:6" ht="18" x14ac:dyDescent="0.35">
      <c r="A12" s="7">
        <v>8</v>
      </c>
      <c r="B12" s="11">
        <f>'7-8 день'!O15</f>
        <v>555.80000000000007</v>
      </c>
      <c r="C12" s="9">
        <f t="shared" si="0"/>
        <v>23.651063829787237</v>
      </c>
      <c r="D12" s="9">
        <f>'7-8 день'!O24</f>
        <v>774.6400000000001</v>
      </c>
      <c r="E12" s="10">
        <f t="shared" si="1"/>
        <v>32.963404255319155</v>
      </c>
      <c r="F12" s="2"/>
    </row>
    <row r="13" spans="1:6" ht="18" x14ac:dyDescent="0.35">
      <c r="A13" s="7">
        <v>9</v>
      </c>
      <c r="B13" s="11">
        <f>'9-10 день'!G15</f>
        <v>576.99</v>
      </c>
      <c r="C13" s="9">
        <f t="shared" si="0"/>
        <v>24.552765957446809</v>
      </c>
      <c r="D13" s="9">
        <f>'9-10 день'!G24</f>
        <v>789.04</v>
      </c>
      <c r="E13" s="10">
        <f t="shared" si="1"/>
        <v>33.576170212765959</v>
      </c>
      <c r="F13" s="2"/>
    </row>
    <row r="14" spans="1:6" ht="18" x14ac:dyDescent="0.35">
      <c r="A14" s="7">
        <v>10</v>
      </c>
      <c r="B14" s="11">
        <f>'9-10 день'!O15</f>
        <v>570.75000000000011</v>
      </c>
      <c r="C14" s="9">
        <f t="shared" si="0"/>
        <v>24.287234042553198</v>
      </c>
      <c r="D14" s="9">
        <f>'9-10 день'!O24</f>
        <v>768.2600000000001</v>
      </c>
      <c r="E14" s="10">
        <f t="shared" si="1"/>
        <v>32.691914893617025</v>
      </c>
      <c r="F14" s="2"/>
    </row>
    <row r="15" spans="1:6" ht="17.399999999999999" x14ac:dyDescent="0.3">
      <c r="A15" s="4" t="s">
        <v>84</v>
      </c>
      <c r="B15" s="12" t="e">
        <f>SUM(B5:B14)/10</f>
        <v>#REF!</v>
      </c>
      <c r="C15" s="13">
        <v>23.7</v>
      </c>
      <c r="D15" s="12" t="e">
        <f>SUM(D5:D14)/10</f>
        <v>#REF!</v>
      </c>
      <c r="E15" s="14">
        <v>32.6</v>
      </c>
      <c r="F15" s="2"/>
    </row>
    <row r="16" spans="1:6" x14ac:dyDescent="0.3">
      <c r="A16" s="2"/>
      <c r="B16" s="2"/>
      <c r="C16" s="2"/>
      <c r="D16" s="2"/>
      <c r="E16" s="2"/>
      <c r="F16" s="2"/>
    </row>
    <row r="17" spans="1:6" ht="15.6" x14ac:dyDescent="0.3">
      <c r="A17" s="241" t="s">
        <v>85</v>
      </c>
      <c r="B17" s="241"/>
      <c r="C17" s="241"/>
      <c r="D17" s="241"/>
      <c r="E17" s="241"/>
      <c r="F17" s="2"/>
    </row>
    <row r="18" spans="1:6" x14ac:dyDescent="0.3">
      <c r="A18" s="2"/>
      <c r="B18" s="2"/>
      <c r="C18" s="2"/>
      <c r="D18" s="2"/>
      <c r="E18" s="2"/>
      <c r="F18" s="2"/>
    </row>
    <row r="19" spans="1:6" x14ac:dyDescent="0.3">
      <c r="A19" s="2"/>
      <c r="B19" s="2"/>
      <c r="C19" s="2"/>
      <c r="D19" s="2"/>
      <c r="E19" s="2"/>
      <c r="F19" s="2"/>
    </row>
  </sheetData>
  <mergeCells count="3">
    <mergeCell ref="A1:E1"/>
    <mergeCell ref="A2:F2"/>
    <mergeCell ref="A17:E17"/>
  </mergeCells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workbookViewId="0">
      <selection activeCell="A4" sqref="A4:O9"/>
    </sheetView>
  </sheetViews>
  <sheetFormatPr defaultColWidth="9" defaultRowHeight="14.4" x14ac:dyDescent="0.3"/>
  <cols>
    <col min="15" max="15" width="42.5546875" customWidth="1"/>
  </cols>
  <sheetData>
    <row r="1" spans="1:15" ht="31.95" customHeight="1" x14ac:dyDescent="0.4">
      <c r="A1" s="242" t="s">
        <v>86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15" s="1" customFormat="1" ht="94.5" customHeight="1" x14ac:dyDescent="0.4">
      <c r="A2" s="243" t="s">
        <v>87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</row>
    <row r="3" spans="1:15" s="1" customFormat="1" ht="48.75" customHeight="1" x14ac:dyDescent="0.4">
      <c r="A3" s="243" t="s">
        <v>88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</row>
    <row r="4" spans="1:15" x14ac:dyDescent="0.3">
      <c r="A4" s="243" t="s">
        <v>108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</row>
    <row r="5" spans="1:15" x14ac:dyDescent="0.3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6" spans="1:15" x14ac:dyDescent="0.3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</row>
    <row r="7" spans="1:15" x14ac:dyDescent="0.3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</row>
    <row r="8" spans="1:15" x14ac:dyDescent="0.3">
      <c r="A8" s="244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</row>
    <row r="9" spans="1:15" ht="29.25" customHeight="1" x14ac:dyDescent="0.3">
      <c r="A9" s="244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</row>
  </sheetData>
  <mergeCells count="4">
    <mergeCell ref="A1:O1"/>
    <mergeCell ref="A2:O2"/>
    <mergeCell ref="A3:O3"/>
    <mergeCell ref="A4:O9"/>
  </mergeCells>
  <pageMargins left="0.7" right="0.7" top="0.75" bottom="0.75" header="0.3" footer="0.3"/>
  <pageSetup paperSize="9" scale="7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титульный лист</vt:lpstr>
      <vt:lpstr>1-2 день</vt:lpstr>
      <vt:lpstr>3-4 день</vt:lpstr>
      <vt:lpstr>5-6 день</vt:lpstr>
      <vt:lpstr>7-8 день</vt:lpstr>
      <vt:lpstr>9-10 день</vt:lpstr>
      <vt:lpstr>Ср. зн. ккал</vt:lpstr>
      <vt:lpstr>Исп. литер.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Пользователь</cp:lastModifiedBy>
  <cp:lastPrinted>2025-03-03T03:46:26Z</cp:lastPrinted>
  <dcterms:created xsi:type="dcterms:W3CDTF">2006-09-28T05:33:00Z</dcterms:created>
  <dcterms:modified xsi:type="dcterms:W3CDTF">2025-09-24T04:47:57Z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D3AF5F71A9BF42D19A9A87CFA6AAFC89_12</vt:lpwstr>
  </property>
  <property fmtid="{D5CDD505-2E9C-101B-9397-08002B2CF9AE}" pid="3" name="KSOProductBuildVer">
    <vt:lpwstr>1049-12.2.0.17545</vt:lpwstr>
  </property>
</Properties>
</file>